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30" yWindow="-180" windowWidth="17490" windowHeight="9350"/>
  </bookViews>
  <sheets>
    <sheet name="All" sheetId="7" r:id="rId1"/>
    <sheet name="Batt1" sheetId="1" r:id="rId2"/>
    <sheet name="Batt2" sheetId="4" r:id="rId3"/>
    <sheet name="Batt3" sheetId="5" r:id="rId4"/>
    <sheet name="Batt4" sheetId="6" r:id="rId5"/>
  </sheets>
  <calcPr calcId="145621"/>
</workbook>
</file>

<file path=xl/calcChain.xml><?xml version="1.0" encoding="utf-8"?>
<calcChain xmlns="http://schemas.openxmlformats.org/spreadsheetml/2006/main">
  <c r="J46" i="6" l="1"/>
  <c r="I46" i="6"/>
  <c r="A46" i="6"/>
  <c r="J46" i="5"/>
  <c r="I46" i="5"/>
  <c r="A46" i="5"/>
  <c r="J46" i="4"/>
  <c r="I46" i="4"/>
  <c r="A46" i="4"/>
  <c r="J46" i="1"/>
  <c r="I46" i="1"/>
  <c r="A46" i="1"/>
  <c r="H50" i="7"/>
  <c r="G50" i="7"/>
  <c r="D50" i="7"/>
  <c r="C50" i="7"/>
  <c r="F50" i="7" l="1"/>
  <c r="E50" i="7"/>
  <c r="D5" i="5"/>
  <c r="H49" i="7" l="1"/>
  <c r="G49" i="7"/>
  <c r="F49" i="7"/>
  <c r="D49" i="7"/>
  <c r="E49" i="7" s="1"/>
  <c r="C49" i="7"/>
  <c r="J45" i="6"/>
  <c r="I45" i="6"/>
  <c r="A45" i="6"/>
  <c r="J45" i="5"/>
  <c r="I45" i="5"/>
  <c r="A45" i="5"/>
  <c r="J45" i="4"/>
  <c r="I45" i="4"/>
  <c r="A45" i="4"/>
  <c r="J45" i="1"/>
  <c r="I45" i="1"/>
  <c r="A45" i="1"/>
  <c r="J44" i="6" l="1"/>
  <c r="I44" i="6"/>
  <c r="A44" i="6"/>
  <c r="J44" i="5"/>
  <c r="I44" i="5"/>
  <c r="A44" i="5"/>
  <c r="J44" i="4"/>
  <c r="I44" i="4"/>
  <c r="A44" i="4"/>
  <c r="J44" i="1"/>
  <c r="I44" i="1"/>
  <c r="A44" i="1"/>
  <c r="H48" i="7"/>
  <c r="G48" i="7"/>
  <c r="D48" i="7"/>
  <c r="C48" i="7"/>
  <c r="E48" i="7" l="1"/>
  <c r="F48" i="7"/>
  <c r="J43" i="6"/>
  <c r="I43" i="6"/>
  <c r="A43" i="6"/>
  <c r="J43" i="5"/>
  <c r="I43" i="5"/>
  <c r="A43" i="5"/>
  <c r="J43" i="4"/>
  <c r="I43" i="4"/>
  <c r="A43" i="4"/>
  <c r="J43" i="1"/>
  <c r="I43" i="1"/>
  <c r="A43" i="1"/>
  <c r="H47" i="7"/>
  <c r="G47" i="7"/>
  <c r="D47" i="7"/>
  <c r="C47" i="7"/>
  <c r="F47" i="7" l="1"/>
  <c r="E47" i="7"/>
  <c r="J42" i="6"/>
  <c r="I42" i="6"/>
  <c r="A42" i="6"/>
  <c r="J42" i="5"/>
  <c r="I42" i="5"/>
  <c r="A42" i="5"/>
  <c r="J42" i="4"/>
  <c r="I42" i="4"/>
  <c r="A42" i="4"/>
  <c r="J42" i="1"/>
  <c r="I42" i="1"/>
  <c r="A42" i="1"/>
  <c r="H46" i="7"/>
  <c r="G46" i="7"/>
  <c r="D46" i="7"/>
  <c r="C46" i="7"/>
  <c r="F46" i="7" l="1"/>
  <c r="E46" i="7"/>
  <c r="H45" i="7"/>
  <c r="G45" i="7"/>
  <c r="F45" i="7"/>
  <c r="D45" i="7"/>
  <c r="E45" i="7" s="1"/>
  <c r="C45" i="7"/>
  <c r="H44" i="7"/>
  <c r="G44" i="7"/>
  <c r="F44" i="7"/>
  <c r="D44" i="7"/>
  <c r="E44" i="7" s="1"/>
  <c r="C44" i="7"/>
  <c r="J41" i="6"/>
  <c r="I41" i="6"/>
  <c r="A41" i="6"/>
  <c r="J40" i="6"/>
  <c r="I40" i="6"/>
  <c r="A40" i="6"/>
  <c r="J41" i="5"/>
  <c r="I41" i="5"/>
  <c r="A41" i="5"/>
  <c r="J40" i="5"/>
  <c r="I40" i="5"/>
  <c r="A40" i="5"/>
  <c r="J41" i="4"/>
  <c r="I41" i="4"/>
  <c r="A41" i="4"/>
  <c r="J40" i="4"/>
  <c r="I40" i="4"/>
  <c r="A40" i="4"/>
  <c r="J40" i="1"/>
  <c r="J41" i="1"/>
  <c r="I41" i="1"/>
  <c r="A41" i="1"/>
  <c r="I40" i="1"/>
  <c r="A40" i="1"/>
  <c r="J39" i="6" l="1"/>
  <c r="I39" i="6"/>
  <c r="A39" i="6"/>
  <c r="J39" i="5"/>
  <c r="I39" i="5"/>
  <c r="A39" i="5"/>
  <c r="J39" i="4"/>
  <c r="I39" i="4"/>
  <c r="A39" i="4"/>
  <c r="J39" i="1"/>
  <c r="I39" i="1"/>
  <c r="A39" i="1"/>
  <c r="H43" i="7"/>
  <c r="G43" i="7"/>
  <c r="D43" i="7"/>
  <c r="C43" i="7"/>
  <c r="J38" i="6"/>
  <c r="I38" i="6"/>
  <c r="A38" i="6"/>
  <c r="J38" i="5"/>
  <c r="I38" i="5"/>
  <c r="A38" i="5"/>
  <c r="J38" i="4"/>
  <c r="I38" i="4"/>
  <c r="A38" i="4"/>
  <c r="J38" i="1"/>
  <c r="I38" i="1"/>
  <c r="A38" i="1"/>
  <c r="H42" i="7"/>
  <c r="G42" i="7"/>
  <c r="D42" i="7"/>
  <c r="C42" i="7"/>
  <c r="F43" i="7" l="1"/>
  <c r="E43" i="7"/>
  <c r="F42" i="7"/>
  <c r="E42" i="7"/>
  <c r="J37" i="6"/>
  <c r="I37" i="6"/>
  <c r="A37" i="6"/>
  <c r="J37" i="5"/>
  <c r="I37" i="5"/>
  <c r="A37" i="5"/>
  <c r="J37" i="4"/>
  <c r="I37" i="4"/>
  <c r="A37" i="4"/>
  <c r="J37" i="1"/>
  <c r="I37" i="1"/>
  <c r="A37" i="1"/>
  <c r="H41" i="7"/>
  <c r="G41" i="7"/>
  <c r="D41" i="7"/>
  <c r="C41" i="7"/>
  <c r="F41" i="7" l="1"/>
  <c r="E41" i="7"/>
  <c r="J36" i="6"/>
  <c r="I36" i="6"/>
  <c r="A36" i="6"/>
  <c r="J36" i="5"/>
  <c r="I36" i="5"/>
  <c r="A36" i="5"/>
  <c r="J36" i="4"/>
  <c r="I36" i="4"/>
  <c r="A36" i="4"/>
  <c r="J36" i="1"/>
  <c r="I36" i="1"/>
  <c r="A36" i="1"/>
  <c r="H40" i="7"/>
  <c r="G40" i="7"/>
  <c r="D40" i="7"/>
  <c r="C40" i="7"/>
  <c r="F40" i="7" l="1"/>
  <c r="E40" i="7"/>
  <c r="H39" i="7"/>
  <c r="G39" i="7"/>
  <c r="F39" i="7"/>
  <c r="D39" i="7"/>
  <c r="E39" i="7" s="1"/>
  <c r="C39" i="7"/>
  <c r="J35" i="6"/>
  <c r="I35" i="6"/>
  <c r="A35" i="6"/>
  <c r="J35" i="5"/>
  <c r="I35" i="5"/>
  <c r="A35" i="5"/>
  <c r="J35" i="4"/>
  <c r="I35" i="4"/>
  <c r="A35" i="4"/>
  <c r="J35" i="1"/>
  <c r="I35" i="1"/>
  <c r="A35" i="1"/>
  <c r="J34" i="6" l="1"/>
  <c r="I34" i="6"/>
  <c r="A34" i="6"/>
  <c r="J34" i="5"/>
  <c r="I34" i="5"/>
  <c r="A34" i="5"/>
  <c r="J34" i="4"/>
  <c r="I34" i="4"/>
  <c r="A34" i="4"/>
  <c r="J34" i="1"/>
  <c r="I34" i="1"/>
  <c r="A34" i="1"/>
  <c r="H38" i="7"/>
  <c r="G38" i="7"/>
  <c r="D38" i="7"/>
  <c r="C38" i="7"/>
  <c r="E38" i="7" l="1"/>
  <c r="F38" i="7"/>
  <c r="J33" i="6"/>
  <c r="I33" i="6"/>
  <c r="A33" i="6"/>
  <c r="J33" i="5"/>
  <c r="I33" i="5"/>
  <c r="A33" i="5"/>
  <c r="J33" i="4"/>
  <c r="I33" i="4"/>
  <c r="A33" i="4"/>
  <c r="J33" i="1"/>
  <c r="I33" i="1"/>
  <c r="A33" i="1"/>
  <c r="H37" i="7"/>
  <c r="G37" i="7"/>
  <c r="D37" i="7"/>
  <c r="C37" i="7"/>
  <c r="F37" i="7" l="1"/>
  <c r="E37" i="7"/>
  <c r="J32" i="6"/>
  <c r="I32" i="6"/>
  <c r="A32" i="6"/>
  <c r="J32" i="5"/>
  <c r="I32" i="5"/>
  <c r="A32" i="5"/>
  <c r="J32" i="4"/>
  <c r="I32" i="4"/>
  <c r="A32" i="4"/>
  <c r="J32" i="1"/>
  <c r="I32" i="1"/>
  <c r="A32" i="1"/>
  <c r="H36" i="7"/>
  <c r="G36" i="7"/>
  <c r="D36" i="7"/>
  <c r="C36" i="7"/>
  <c r="F36" i="7" l="1"/>
  <c r="E36" i="7"/>
  <c r="J31" i="6"/>
  <c r="I31" i="6"/>
  <c r="A31" i="6"/>
  <c r="J31" i="5"/>
  <c r="I31" i="5"/>
  <c r="A31" i="5"/>
  <c r="J31" i="4"/>
  <c r="I31" i="4"/>
  <c r="A31" i="4"/>
  <c r="J31" i="1"/>
  <c r="I31" i="1"/>
  <c r="A31" i="1"/>
  <c r="H35" i="7"/>
  <c r="G35" i="7"/>
  <c r="D35" i="7"/>
  <c r="C35" i="7"/>
  <c r="E35" i="7" l="1"/>
  <c r="F35" i="7"/>
  <c r="J30" i="6"/>
  <c r="I30" i="6"/>
  <c r="I29" i="6"/>
  <c r="A30" i="6"/>
  <c r="A29" i="6"/>
  <c r="J29" i="6"/>
  <c r="J30" i="5"/>
  <c r="I30" i="5"/>
  <c r="A30" i="5"/>
  <c r="J30" i="4"/>
  <c r="I30" i="4"/>
  <c r="A30" i="4"/>
  <c r="J30" i="1"/>
  <c r="I30" i="1"/>
  <c r="A30" i="1"/>
  <c r="H34" i="7"/>
  <c r="G34" i="7"/>
  <c r="D34" i="7"/>
  <c r="C34" i="7"/>
  <c r="E34" i="7" l="1"/>
  <c r="F34" i="7"/>
  <c r="J29" i="5"/>
  <c r="I29" i="5"/>
  <c r="A29" i="5"/>
  <c r="J29" i="4"/>
  <c r="I29" i="4"/>
  <c r="A29" i="4"/>
  <c r="J29" i="1"/>
  <c r="I29" i="1"/>
  <c r="A29" i="1"/>
  <c r="G33" i="7"/>
  <c r="D33" i="7"/>
  <c r="C33" i="7"/>
  <c r="E33" i="7" l="1"/>
  <c r="F33" i="7"/>
  <c r="J28" i="6"/>
  <c r="I28" i="6"/>
  <c r="A28" i="6"/>
  <c r="J28" i="5"/>
  <c r="I28" i="5"/>
  <c r="A28" i="5"/>
  <c r="J28" i="4"/>
  <c r="I28" i="4"/>
  <c r="A28" i="4"/>
  <c r="J28" i="1"/>
  <c r="I28" i="1"/>
  <c r="A28" i="1"/>
  <c r="H32" i="7"/>
  <c r="G32" i="7"/>
  <c r="D32" i="7"/>
  <c r="C32" i="7"/>
  <c r="F32" i="7" l="1"/>
  <c r="E32" i="7"/>
  <c r="J27" i="6"/>
  <c r="I27" i="6"/>
  <c r="A27" i="6"/>
  <c r="J27" i="5"/>
  <c r="I27" i="5"/>
  <c r="A27" i="5"/>
  <c r="J27" i="4"/>
  <c r="I27" i="4"/>
  <c r="A27" i="4"/>
  <c r="J27" i="1"/>
  <c r="I27" i="1"/>
  <c r="A27" i="1"/>
  <c r="H31" i="7"/>
  <c r="G31" i="7"/>
  <c r="D31" i="7"/>
  <c r="C31" i="7"/>
  <c r="E31" i="7" l="1"/>
  <c r="F31" i="7"/>
  <c r="J26" i="6"/>
  <c r="I26" i="6"/>
  <c r="A26" i="6"/>
  <c r="J26" i="5"/>
  <c r="I26" i="5"/>
  <c r="A26" i="5"/>
  <c r="J26" i="4"/>
  <c r="I26" i="4"/>
  <c r="A26" i="4"/>
  <c r="J26" i="1"/>
  <c r="I26" i="1"/>
  <c r="A26" i="1"/>
  <c r="H30" i="7"/>
  <c r="G30" i="7"/>
  <c r="D30" i="7"/>
  <c r="C30" i="7"/>
  <c r="F30" i="7" l="1"/>
  <c r="E30" i="7"/>
  <c r="J25" i="6"/>
  <c r="I25" i="6"/>
  <c r="A25" i="6"/>
  <c r="J25" i="5"/>
  <c r="I25" i="5"/>
  <c r="A25" i="5"/>
  <c r="J25" i="4"/>
  <c r="I25" i="4"/>
  <c r="A25" i="4"/>
  <c r="J25" i="1"/>
  <c r="I25" i="1"/>
  <c r="A25" i="1"/>
  <c r="H29" i="7"/>
  <c r="G29" i="7"/>
  <c r="D29" i="7"/>
  <c r="C29" i="7"/>
  <c r="F29" i="7" l="1"/>
  <c r="E29" i="7"/>
  <c r="H28" i="7"/>
  <c r="G28" i="7"/>
  <c r="F28" i="7"/>
  <c r="D28" i="7"/>
  <c r="E28" i="7" s="1"/>
  <c r="C28" i="7"/>
  <c r="I24" i="6"/>
  <c r="J24" i="6"/>
  <c r="A24" i="6"/>
  <c r="I24" i="5"/>
  <c r="J24" i="5"/>
  <c r="A24" i="5"/>
  <c r="I24" i="4"/>
  <c r="J24" i="4"/>
  <c r="A24" i="4"/>
  <c r="I24" i="1"/>
  <c r="J24" i="1"/>
  <c r="A24" i="1"/>
  <c r="J23" i="6" l="1"/>
  <c r="I23" i="6"/>
  <c r="A23" i="6"/>
  <c r="J23" i="5"/>
  <c r="I23" i="5"/>
  <c r="A23" i="5"/>
  <c r="J23" i="4"/>
  <c r="I23" i="4"/>
  <c r="A23" i="4"/>
  <c r="J23" i="1"/>
  <c r="I23" i="1"/>
  <c r="A23" i="1"/>
  <c r="H27" i="7"/>
  <c r="G27" i="7"/>
  <c r="D27" i="7"/>
  <c r="C27" i="7"/>
  <c r="E27" i="7" l="1"/>
  <c r="F27" i="7"/>
  <c r="A19" i="6"/>
  <c r="J22" i="6"/>
  <c r="I22" i="6"/>
  <c r="A22" i="6"/>
  <c r="J22" i="5"/>
  <c r="I22" i="5"/>
  <c r="A22" i="5"/>
  <c r="J22" i="4"/>
  <c r="I22" i="4"/>
  <c r="A22" i="4"/>
  <c r="J22" i="1"/>
  <c r="I22" i="1"/>
  <c r="A22" i="1"/>
  <c r="H26" i="7"/>
  <c r="G26" i="7"/>
  <c r="D26" i="7"/>
  <c r="C26" i="7"/>
  <c r="E26" i="7" l="1"/>
  <c r="F26" i="7"/>
  <c r="J21" i="6"/>
  <c r="I21" i="6"/>
  <c r="A21" i="6"/>
  <c r="J21" i="5"/>
  <c r="I21" i="5"/>
  <c r="A21" i="5"/>
  <c r="J21" i="4"/>
  <c r="I21" i="4"/>
  <c r="A21" i="4"/>
  <c r="J21" i="1"/>
  <c r="I21" i="1"/>
  <c r="A21" i="1"/>
  <c r="H25" i="7"/>
  <c r="G25" i="7"/>
  <c r="D25" i="7"/>
  <c r="C25" i="7"/>
  <c r="F25" i="7" l="1"/>
  <c r="E25" i="7"/>
  <c r="J20" i="6"/>
  <c r="J18" i="6"/>
  <c r="I20" i="6"/>
  <c r="A20" i="6"/>
  <c r="J20" i="5"/>
  <c r="I20" i="5"/>
  <c r="A20" i="5"/>
  <c r="J20" i="4"/>
  <c r="I20" i="4"/>
  <c r="A20" i="4"/>
  <c r="J20" i="1"/>
  <c r="I20" i="1"/>
  <c r="A20" i="1"/>
  <c r="H24" i="7"/>
  <c r="G24" i="7"/>
  <c r="D24" i="7"/>
  <c r="C24" i="7"/>
  <c r="A19" i="5"/>
  <c r="A19" i="4"/>
  <c r="A19" i="1"/>
  <c r="G23" i="7"/>
  <c r="D23" i="7"/>
  <c r="C23" i="7"/>
  <c r="A18" i="1"/>
  <c r="F24" i="7" l="1"/>
  <c r="E24" i="7"/>
  <c r="F23" i="7"/>
  <c r="E23" i="7"/>
  <c r="I18" i="6"/>
  <c r="A18" i="6"/>
  <c r="J18" i="5"/>
  <c r="I18" i="5"/>
  <c r="A18" i="5"/>
  <c r="J18" i="4"/>
  <c r="I18" i="4"/>
  <c r="A18" i="4"/>
  <c r="J18" i="1"/>
  <c r="I18" i="1"/>
  <c r="F22" i="7" s="1"/>
  <c r="H22" i="7"/>
  <c r="G22" i="7"/>
  <c r="D22" i="7"/>
  <c r="C22" i="7"/>
  <c r="E22" i="7" l="1"/>
  <c r="J17" i="6"/>
  <c r="I17" i="6"/>
  <c r="A17" i="6"/>
  <c r="J17" i="5"/>
  <c r="I17" i="5"/>
  <c r="A17" i="5"/>
  <c r="J17" i="4"/>
  <c r="I17" i="4"/>
  <c r="A17" i="4"/>
  <c r="J17" i="1"/>
  <c r="I17" i="1"/>
  <c r="A17" i="1"/>
  <c r="H21" i="7"/>
  <c r="G21" i="7"/>
  <c r="F21" i="7"/>
  <c r="D21" i="7"/>
  <c r="C21" i="7"/>
  <c r="E21" i="7"/>
  <c r="J16" i="6"/>
  <c r="I16" i="6"/>
  <c r="A16" i="6"/>
  <c r="J16" i="5"/>
  <c r="I16" i="5"/>
  <c r="A16" i="5"/>
  <c r="J16" i="4"/>
  <c r="I16" i="4"/>
  <c r="A16" i="4"/>
  <c r="J16" i="1"/>
  <c r="I16" i="1"/>
  <c r="A16" i="1"/>
  <c r="H20" i="7"/>
  <c r="G20" i="7"/>
  <c r="F20" i="7"/>
  <c r="D20" i="7"/>
  <c r="C20" i="7"/>
  <c r="E20" i="7"/>
  <c r="H19" i="7"/>
  <c r="G19" i="7"/>
  <c r="F19" i="7"/>
  <c r="D19" i="7"/>
  <c r="C19" i="7"/>
  <c r="E19" i="7"/>
  <c r="J15" i="1"/>
  <c r="J15" i="4"/>
  <c r="J15" i="5"/>
  <c r="J15" i="6"/>
  <c r="I15" i="6"/>
  <c r="A15" i="6"/>
  <c r="I15" i="5"/>
  <c r="A15" i="5"/>
  <c r="I15" i="1"/>
  <c r="A15" i="1"/>
  <c r="I15" i="4"/>
  <c r="A15" i="4"/>
  <c r="J14" i="6"/>
  <c r="I14" i="6"/>
  <c r="A14" i="6"/>
  <c r="J14" i="5"/>
  <c r="I14" i="5"/>
  <c r="A14" i="5"/>
  <c r="J14" i="4"/>
  <c r="I14" i="4"/>
  <c r="A14" i="4"/>
  <c r="J14" i="1"/>
  <c r="I14" i="1"/>
  <c r="A14" i="1"/>
  <c r="H18" i="7"/>
  <c r="G18" i="7"/>
  <c r="F18" i="7"/>
  <c r="D18" i="7"/>
  <c r="C18" i="7"/>
  <c r="E18" i="7"/>
  <c r="J13" i="6"/>
  <c r="I13" i="6"/>
  <c r="A13" i="6"/>
  <c r="J13" i="5"/>
  <c r="I13" i="5"/>
  <c r="A13" i="5"/>
  <c r="J13" i="4"/>
  <c r="I13" i="4"/>
  <c r="A13" i="4"/>
  <c r="J13" i="1"/>
  <c r="I13" i="1"/>
  <c r="A13" i="1"/>
  <c r="H17" i="7"/>
  <c r="G17" i="7"/>
  <c r="F17" i="7"/>
  <c r="D17" i="7"/>
  <c r="C17" i="7"/>
  <c r="E17" i="7"/>
  <c r="J12" i="6"/>
  <c r="I12" i="6"/>
  <c r="A12" i="6"/>
  <c r="J12" i="5"/>
  <c r="I12" i="5"/>
  <c r="A12" i="5"/>
  <c r="J12" i="4"/>
  <c r="I12" i="4"/>
  <c r="A12" i="4"/>
  <c r="J12" i="1"/>
  <c r="I12" i="1"/>
  <c r="A12" i="1"/>
  <c r="H16" i="7"/>
  <c r="G16" i="7"/>
  <c r="F16" i="7"/>
  <c r="D16" i="7"/>
  <c r="C16" i="7"/>
  <c r="E16" i="7"/>
  <c r="J11" i="6"/>
  <c r="I11" i="6"/>
  <c r="A11" i="6"/>
  <c r="J11" i="5"/>
  <c r="I11" i="5"/>
  <c r="A11" i="5"/>
  <c r="J11" i="4"/>
  <c r="I11" i="4"/>
  <c r="A11" i="4"/>
  <c r="J11" i="1"/>
  <c r="I11" i="1"/>
  <c r="A11" i="1"/>
  <c r="H15" i="7"/>
  <c r="G15" i="7"/>
  <c r="F15" i="7"/>
  <c r="D15" i="7"/>
  <c r="C15" i="7"/>
  <c r="E15" i="7"/>
  <c r="J10" i="6"/>
  <c r="I10" i="6"/>
  <c r="A10" i="6"/>
  <c r="J10" i="5"/>
  <c r="I10" i="5"/>
  <c r="A10" i="5"/>
  <c r="J10" i="4"/>
  <c r="I10" i="4"/>
  <c r="A10" i="4"/>
  <c r="J10" i="1"/>
  <c r="I10" i="1"/>
  <c r="A10" i="1"/>
  <c r="H14" i="7"/>
  <c r="G14" i="7"/>
  <c r="F14" i="7"/>
  <c r="D14" i="7"/>
  <c r="C14" i="7"/>
  <c r="E14" i="7"/>
  <c r="D4" i="1"/>
  <c r="F4" i="1"/>
  <c r="H4" i="1"/>
  <c r="D4" i="4"/>
  <c r="F4" i="4"/>
  <c r="H4" i="4"/>
  <c r="D4" i="5"/>
  <c r="F4" i="5"/>
  <c r="H4" i="5"/>
  <c r="D4" i="6"/>
  <c r="F4" i="6"/>
  <c r="H4" i="6"/>
  <c r="J9" i="6"/>
  <c r="J9" i="5"/>
  <c r="J9" i="4"/>
  <c r="J9" i="1"/>
  <c r="G13" i="7"/>
  <c r="H13" i="7"/>
  <c r="I9" i="1"/>
  <c r="C13" i="7"/>
  <c r="D13" i="7"/>
  <c r="E13" i="7"/>
  <c r="I9" i="6"/>
  <c r="I9" i="5"/>
  <c r="I9" i="4"/>
  <c r="A9" i="6"/>
  <c r="A9" i="5"/>
  <c r="A9" i="4"/>
  <c r="A9" i="1"/>
  <c r="F13" i="7"/>
  <c r="J4" i="5" l="1"/>
  <c r="F5" i="5" s="1"/>
  <c r="J4" i="1"/>
  <c r="D5" i="1" s="1"/>
  <c r="J4" i="6"/>
  <c r="D5" i="6" s="1"/>
  <c r="J4" i="4"/>
  <c r="H5" i="4" s="1"/>
  <c r="E8" i="7" l="1"/>
  <c r="H5" i="5"/>
  <c r="D8" i="7"/>
  <c r="B8" i="7"/>
  <c r="H5" i="1"/>
  <c r="F5" i="1"/>
  <c r="F5" i="6"/>
  <c r="H5" i="6"/>
  <c r="D5" i="4"/>
  <c r="C8" i="7"/>
  <c r="F5" i="4"/>
  <c r="F8" i="7" l="1"/>
  <c r="D9" i="7" s="1"/>
  <c r="C9" i="7" l="1"/>
  <c r="E9" i="7"/>
  <c r="B9" i="7"/>
</calcChain>
</file>

<file path=xl/comments1.xml><?xml version="1.0" encoding="utf-8"?>
<comments xmlns="http://schemas.openxmlformats.org/spreadsheetml/2006/main">
  <authors>
    <author>Author</author>
  </authors>
  <commentList>
    <comment ref="J2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Epever says:
Panel 20.7V 0.2A 34.7C
To batt. 13.4V at 0.3A
Total 408.47kWh</t>
        </r>
      </text>
    </comment>
    <comment ref="J2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SG measured on Batt. 1, cell 2 after topping up.  Tested at 5 min. intervals with 6-8 squirts to mix.  1.19, 1.22, 1.25
Mains charger was left with switch 3 on (i.e. approx. 13.5V, no boost)
The mains charger on boost at approx. 14.2V, 8A (Switches 1 &amp; 3 on)
The mains charger on boost at approx. 14.85V (Switches 1 &amp; 2 on)
Initially  14A
5 mins.  11.9A
60 mins. 11.6A
90 mins. 12A  (14.88V)  SG measured.</t>
        </r>
      </text>
    </comment>
    <comment ref="J25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Initially  14.91V 9.8A
40 mins. 14.91V 9.9A
4.5 hrs 14.87V 12.0A SG measured.</t>
        </r>
      </text>
    </comment>
    <comment ref="J26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Initially  14.91V 9.8A
40 mins. 14.91V 9.9A
4.5 hrs 14.87V 12.0A SG measured.</t>
        </r>
      </text>
    </comment>
    <comment ref="I40" author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Reset to show 95%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E16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S.G. 1.247 after adding water
i.e. 85% SOC but system had not stabilised.</t>
        </r>
      </text>
    </comment>
    <comment ref="D2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Level sl. Lower than other cells</t>
        </r>
      </text>
    </comment>
    <comment ref="F32" author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Overfilled ~2mm</t>
        </r>
      </text>
    </comment>
    <comment ref="F34" author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Slightly overfilled</t>
        </r>
      </text>
    </comment>
    <comment ref="H36" author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Probably about 10mls too much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D34" author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Slightly overfilled</t>
        </r>
      </text>
    </comment>
    <comment ref="F34" author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Slightly overfilled</t>
        </r>
      </text>
    </comment>
    <comment ref="H34" author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Slightly overfilled</t>
        </r>
      </text>
    </comment>
    <comment ref="D36" author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Probably about 10mls too much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F2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Level sl. Lower than other cells</t>
        </r>
      </text>
    </comment>
    <comment ref="H2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Level sl. Lower than other cells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D32" author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Overfilled ~2mm</t>
        </r>
      </text>
    </comment>
    <comment ref="F32" author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Overfilled ~3mm</t>
        </r>
      </text>
    </comment>
    <comment ref="H32" author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Overfilled ~2mm</t>
        </r>
      </text>
    </comment>
  </commentList>
</comments>
</file>

<file path=xl/sharedStrings.xml><?xml version="1.0" encoding="utf-8"?>
<sst xmlns="http://schemas.openxmlformats.org/spreadsheetml/2006/main" count="206" uniqueCount="82">
  <si>
    <t>Date</t>
  </si>
  <si>
    <t>Voltage</t>
  </si>
  <si>
    <t>Cells numbered from -ve end</t>
  </si>
  <si>
    <t>6.37V</t>
  </si>
  <si>
    <t>SG</t>
  </si>
  <si>
    <t>Charge</t>
  </si>
  <si>
    <t>N.B. Subtract 0.004 from SG for each 5 degrees below 27 degrees to get corrected value for charge</t>
  </si>
  <si>
    <t>Trojan Data</t>
  </si>
  <si>
    <t>Average SG</t>
  </si>
  <si>
    <t xml:space="preserve"> (Temp. Corrected)</t>
  </si>
  <si>
    <t>Status</t>
  </si>
  <si>
    <t>Comment</t>
  </si>
  <si>
    <t>Max. SG</t>
  </si>
  <si>
    <t>Min. SG</t>
  </si>
  <si>
    <t>Max. SG Diff.</t>
  </si>
  <si>
    <t>Total</t>
  </si>
  <si>
    <t>%</t>
  </si>
  <si>
    <t>V (Avg)</t>
  </si>
  <si>
    <t>Across all batteries</t>
  </si>
  <si>
    <t>Individual battery</t>
  </si>
  <si>
    <t>N/A</t>
  </si>
  <si>
    <t>Temp C</t>
  </si>
  <si>
    <t>Max. level is 3mm below bottom of vent tube. Top to bottom of tube is 25mm so max is actually 28mm from top where cap screws into vent.</t>
  </si>
  <si>
    <t>Charge (SG)</t>
  </si>
  <si>
    <t>Cell 1</t>
  </si>
  <si>
    <t>Cell 2</t>
  </si>
  <si>
    <t>Cell 3</t>
  </si>
  <si>
    <t>Water (mls)</t>
  </si>
  <si>
    <t>Total water</t>
  </si>
  <si>
    <t>mls</t>
  </si>
  <si>
    <t>Battery (mls)</t>
  </si>
  <si>
    <t>Max. Diff.</t>
  </si>
  <si>
    <t>Batt. 2</t>
  </si>
  <si>
    <t>Batt. 1</t>
  </si>
  <si>
    <t>Batt. 3</t>
  </si>
  <si>
    <t>Batt. 4</t>
  </si>
  <si>
    <t>Equalisation charge: 15.5V &amp; measure the specific gravity every hour. Discontinue the equalization charge when the SG no longer rises</t>
  </si>
  <si>
    <t>Equalise if SG in cell &lt;1.25 when fully charged or SG diff. between cells is 0.03</t>
  </si>
  <si>
    <t>Factory specification 1.270 - 1.284</t>
  </si>
  <si>
    <t>SmartGauge</t>
  </si>
  <si>
    <t>Date Code</t>
  </si>
  <si>
    <t>F8 on Neg., Blank Pos.</t>
  </si>
  <si>
    <t>BD138AAP0434</t>
  </si>
  <si>
    <t>Manufactured</t>
  </si>
  <si>
    <t>August, 2018</t>
  </si>
  <si>
    <t>New. Set on mains charge at 14.3V overnight</t>
  </si>
  <si>
    <t>Levels all rose to 4-5mm above spec. after 16 hours charging</t>
  </si>
  <si>
    <t>Batt. 4 is lowest SOC</t>
  </si>
  <si>
    <t>SG measured after adding water (more like 1.29 before watering)</t>
  </si>
  <si>
    <t>10:00 and SG much higher than Smartgauge</t>
  </si>
  <si>
    <t>Water added after SG measured</t>
  </si>
  <si>
    <t>SmartGauge was 97%, reset to 100%</t>
  </si>
  <si>
    <t>Water added at 100% SOC 2 days before SG measured</t>
  </si>
  <si>
    <t>Trojan data Temp. corrected</t>
  </si>
  <si>
    <t>Trojan data Temp. corrected (Batt. 2 is lowest SOC)</t>
  </si>
  <si>
    <t>Trojan data Temp. corrected (New)</t>
  </si>
  <si>
    <t>Power cut on previous day batt. 99% then 100% on 245W solar.  Mainly 13.6V on mains overnight after top up.</t>
  </si>
  <si>
    <t>Stored 693 days on 9th Sept. 21, added 120mls initially &amp; rest on 11th</t>
  </si>
  <si>
    <t>On boost 14.9V 1.5hrs to mix electroyte partially</t>
  </si>
  <si>
    <t>On boost 14.9V 4.5hrs to mix electroyte partially</t>
  </si>
  <si>
    <t>On boost 14.9V 13.3A 1hr then 14.31V 6.5A</t>
  </si>
  <si>
    <t>Water added after SG measured (Smartguage rising quickly from 92% min. with 17A,13.75V solar, 14.1V at reg.)</t>
  </si>
  <si>
    <t>Water added after SG measured (Smartguagejust reached 100%)</t>
  </si>
  <si>
    <t>Smartguage says 100%. Mains charger boost off since 10th.  Turned on again to get 14.2V</t>
  </si>
  <si>
    <t>Cell 3 only ~95%</t>
  </si>
  <si>
    <t>Smartguage says 100%. Mains charger turned off &amp; on again to get 14.2V. Boost turned off after 4 hours</t>
  </si>
  <si>
    <t>Large amount of water added, SG not measured</t>
  </si>
  <si>
    <t>Overfilled last time</t>
  </si>
  <si>
    <t>All cells slightly overfilled</t>
  </si>
  <si>
    <t>No water added.  ePever regulator still on low setting and set to summer config. after these readings</t>
  </si>
  <si>
    <t>Water added after SG measured.  Single 100W panel left and ePever back on winter settings</t>
  </si>
  <si>
    <t>Water added after SG measured.</t>
  </si>
  <si>
    <t xml:space="preserve">3rd cell only 88%, </t>
  </si>
  <si>
    <t xml:space="preserve">3rd cell now 92%, </t>
  </si>
  <si>
    <t>All cells overfilled by 20mls</t>
  </si>
  <si>
    <t>Water added after SG measured. All cells overfilled by 20mls</t>
  </si>
  <si>
    <t>Water added after SG measured. This would probably reduce charge to about 90% when mixed in.</t>
  </si>
  <si>
    <t>Water added when charging at 88%, approx. 20A.  SG taken later at 100% charge.  Level too high when charged, probably why SG readings are low</t>
  </si>
  <si>
    <t>SG not checked as batteries not at 100% and will be check in a couple of days</t>
  </si>
  <si>
    <t>Water added after checking SG (All +20mls above level except batt. 3 where 2 cells sl. lower initially and extra added)</t>
  </si>
  <si>
    <t>Water added after checking SG</t>
  </si>
  <si>
    <t>Variation across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</si>
</sst>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0" borderId="0" xfId="0" applyNumberFormat="1"/>
    <xf numFmtId="9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0" fillId="0" borderId="0" xfId="0" applyFon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0" xfId="0" applyNumberFormat="1" applyFont="1" applyAlignment="1"/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5" fontId="0" fillId="0" borderId="0" xfId="0" applyNumberFormat="1"/>
    <xf numFmtId="0" fontId="0" fillId="0" borderId="0" xfId="0"/>
    <xf numFmtId="165" fontId="0" fillId="0" borderId="0" xfId="0" applyNumberFormat="1"/>
    <xf numFmtId="0" fontId="0" fillId="0" borderId="0" xfId="0"/>
    <xf numFmtId="165" fontId="0" fillId="0" borderId="0" xfId="0" applyNumberFormat="1"/>
    <xf numFmtId="0" fontId="0" fillId="0" borderId="0" xfId="0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0"/>
  <sheetViews>
    <sheetView tabSelected="1" topLeftCell="A31" workbookViewId="0">
      <selection activeCell="I50" sqref="I50"/>
    </sheetView>
  </sheetViews>
  <sheetFormatPr defaultRowHeight="14.5" x14ac:dyDescent="0.35"/>
  <cols>
    <col min="1" max="1" width="10.54296875" customWidth="1"/>
    <col min="2" max="4" width="10.7265625" customWidth="1"/>
    <col min="5" max="5" width="13.453125" customWidth="1"/>
    <col min="6" max="6" width="16.81640625" bestFit="1" customWidth="1"/>
    <col min="7" max="12" width="13.453125" customWidth="1"/>
  </cols>
  <sheetData>
    <row r="1" spans="1:12" x14ac:dyDescent="0.35">
      <c r="A1" s="4" t="s">
        <v>22</v>
      </c>
      <c r="K1" t="s">
        <v>40</v>
      </c>
      <c r="L1" t="s">
        <v>41</v>
      </c>
    </row>
    <row r="2" spans="1:12" x14ac:dyDescent="0.35">
      <c r="A2" s="4"/>
      <c r="L2" t="s">
        <v>42</v>
      </c>
    </row>
    <row r="3" spans="1:12" x14ac:dyDescent="0.35">
      <c r="A3" s="9" t="s">
        <v>37</v>
      </c>
      <c r="K3" t="s">
        <v>43</v>
      </c>
      <c r="L3" t="s">
        <v>44</v>
      </c>
    </row>
    <row r="4" spans="1:12" x14ac:dyDescent="0.35">
      <c r="A4" s="12" t="s">
        <v>36</v>
      </c>
    </row>
    <row r="5" spans="1:12" x14ac:dyDescent="0.35">
      <c r="A5" s="12" t="s">
        <v>38</v>
      </c>
    </row>
    <row r="6" spans="1:12" x14ac:dyDescent="0.35">
      <c r="A6" s="4"/>
    </row>
    <row r="7" spans="1:12" x14ac:dyDescent="0.35">
      <c r="A7" s="4"/>
      <c r="B7" t="s">
        <v>33</v>
      </c>
      <c r="C7" t="s">
        <v>32</v>
      </c>
      <c r="D7" t="s">
        <v>34</v>
      </c>
      <c r="E7" t="s">
        <v>35</v>
      </c>
      <c r="F7" t="s">
        <v>15</v>
      </c>
      <c r="I7" s="1"/>
    </row>
    <row r="8" spans="1:12" x14ac:dyDescent="0.35">
      <c r="A8" s="9" t="s">
        <v>27</v>
      </c>
      <c r="B8">
        <f>Batt1!J4</f>
        <v>3115</v>
      </c>
      <c r="C8">
        <f>Batt2!J4</f>
        <v>3895</v>
      </c>
      <c r="D8">
        <f>Batt3!J4</f>
        <v>2905</v>
      </c>
      <c r="E8">
        <f>Batt4!J4</f>
        <v>3915</v>
      </c>
      <c r="F8">
        <f>SUM(B8:E8)</f>
        <v>13830</v>
      </c>
    </row>
    <row r="9" spans="1:12" x14ac:dyDescent="0.35">
      <c r="A9" s="9" t="s">
        <v>16</v>
      </c>
      <c r="B9" s="8">
        <f>B8/$F8</f>
        <v>0.22523499638467101</v>
      </c>
      <c r="C9" s="8">
        <f>C8/$F8</f>
        <v>0.28163412870571219</v>
      </c>
      <c r="D9" s="8">
        <f>D8/$F8</f>
        <v>0.21005061460592914</v>
      </c>
      <c r="E9" s="8">
        <f>E8/$F8</f>
        <v>0.28308026030368766</v>
      </c>
      <c r="F9" s="8"/>
    </row>
    <row r="10" spans="1:12" x14ac:dyDescent="0.35">
      <c r="A10" s="4"/>
    </row>
    <row r="11" spans="1:12" x14ac:dyDescent="0.35">
      <c r="C11" s="14" t="s">
        <v>18</v>
      </c>
      <c r="D11" s="14"/>
      <c r="E11" s="14"/>
      <c r="F11" s="6" t="s">
        <v>19</v>
      </c>
    </row>
    <row r="12" spans="1:12" x14ac:dyDescent="0.35">
      <c r="A12" t="s">
        <v>0</v>
      </c>
      <c r="B12" t="s">
        <v>21</v>
      </c>
      <c r="C12" t="s">
        <v>13</v>
      </c>
      <c r="D12" t="s">
        <v>12</v>
      </c>
      <c r="E12" t="s">
        <v>14</v>
      </c>
      <c r="F12" s="5" t="s">
        <v>14</v>
      </c>
      <c r="G12" t="s">
        <v>17</v>
      </c>
      <c r="H12" t="s">
        <v>23</v>
      </c>
      <c r="I12" t="s">
        <v>39</v>
      </c>
      <c r="J12" t="s">
        <v>11</v>
      </c>
    </row>
    <row r="13" spans="1:12" x14ac:dyDescent="0.35">
      <c r="A13" s="1">
        <v>43636</v>
      </c>
      <c r="B13">
        <v>27</v>
      </c>
      <c r="C13" s="3">
        <f>MIN(MIN(Batt1!C9,Batt1!E9,Batt1!G9),MIN(Batt2!C9,Batt2!E9,Batt2!G9),MIN(Batt3!C9,Batt3!E9,Batt3!G9),MIN(Batt4!C9,Batt4!E9,Batt4!G9))</f>
        <v>1.2649999999999999</v>
      </c>
      <c r="D13" s="3">
        <f>MAX(MAX(Batt1!C9,Batt1!E9,Batt1!G9),MAX(Batt2!C9,Batt2!E9,Batt2!G9),MAX(Batt3!C9,Batt3!E9,Batt3!G9),MAX(Batt4!C9,Batt4!E9,Batt4!G9))</f>
        <v>1.2729999999999999</v>
      </c>
      <c r="E13" s="3">
        <f t="shared" ref="E13" si="0">D13-C13</f>
        <v>8.0000000000000071E-3</v>
      </c>
      <c r="F13" s="3">
        <f>MAX(Batt1!I9,Batt2!I9,Batt3!I9,Batt4!I9)</f>
        <v>2.9999999999998916E-3</v>
      </c>
      <c r="G13" s="3">
        <f>(Batt1!B9+Batt2!B9+Batt3!B9+Batt4!B9)/2</f>
        <v>12.55</v>
      </c>
      <c r="H13" s="8">
        <f>(Batt1!K9+Batt2!K9+Batt3!K9+Batt4!K9)/4</f>
        <v>0.95624999999999993</v>
      </c>
      <c r="I13" t="s">
        <v>20</v>
      </c>
      <c r="J13" t="s">
        <v>45</v>
      </c>
    </row>
    <row r="14" spans="1:12" x14ac:dyDescent="0.35">
      <c r="A14" s="1">
        <v>43637</v>
      </c>
      <c r="B14">
        <v>28</v>
      </c>
      <c r="C14" s="3">
        <f>MIN(MIN(Batt1!C10,Batt1!E10,Batt1!G10),MIN(Batt2!C10,Batt2!E10,Batt2!G10),MIN(Batt3!C10,Batt3!E10,Batt3!G10),MIN(Batt4!C10,Batt4!E10,Batt4!G10))</f>
        <v>1.2829999999999999</v>
      </c>
      <c r="D14" s="3">
        <f>MAX(MAX(Batt1!C10,Batt1!E10,Batt1!G10),MAX(Batt2!C10,Batt2!E10,Batt2!G10),MAX(Batt3!C10,Batt3!E10,Batt3!G10),MAX(Batt4!C10,Batt4!E10,Batt4!G10))</f>
        <v>1.292</v>
      </c>
      <c r="E14" s="3">
        <f t="shared" ref="E14" si="1">D14-C14</f>
        <v>9.000000000000119E-3</v>
      </c>
      <c r="F14" s="3">
        <f>MAX(Batt1!I10,Batt2!I10,Batt3!I10,Batt4!I10)</f>
        <v>3.0000000000001137E-3</v>
      </c>
      <c r="G14" s="3">
        <f>(Batt1!B10+Batt2!B10+Batt3!B10+Batt4!B10)/2</f>
        <v>13.24</v>
      </c>
      <c r="H14" s="8">
        <f>(Batt1!K10+Batt2!K10+Batt3!K10+Batt4!K10)/4</f>
        <v>1.0537500000000002</v>
      </c>
      <c r="I14" t="s">
        <v>20</v>
      </c>
      <c r="J14" t="s">
        <v>46</v>
      </c>
    </row>
    <row r="15" spans="1:12" x14ac:dyDescent="0.35">
      <c r="A15" s="1">
        <v>43638</v>
      </c>
      <c r="B15">
        <v>32</v>
      </c>
      <c r="C15" s="3">
        <f>MIN(MIN(Batt1!C11,Batt1!E11,Batt1!G11),MIN(Batt2!C11,Batt2!E11,Batt2!G11),MIN(Batt3!C11,Batt3!E11,Batt3!G11),MIN(Batt4!C11,Batt4!E11,Batt4!G11))</f>
        <v>1.288</v>
      </c>
      <c r="D15" s="3">
        <f>MAX(MAX(Batt1!C11,Batt1!E11,Batt1!G11),MAX(Batt2!C11,Batt2!E11,Batt2!G11),MAX(Batt3!C11,Batt3!E11,Batt3!G11),MAX(Batt4!C11,Batt4!E11,Batt4!G11))</f>
        <v>1.2969999999999999</v>
      </c>
      <c r="E15" s="3">
        <f t="shared" ref="E15" si="2">D15-C15</f>
        <v>8.999999999999897E-3</v>
      </c>
      <c r="F15" s="3">
        <f>MAX(Batt1!I11,Batt2!I11,Batt3!I11,Batt4!I11)</f>
        <v>6.9999999999998952E-3</v>
      </c>
      <c r="G15" s="3">
        <f>(Batt1!B11+Batt2!B11+Batt3!B11+Batt4!B11)/2</f>
        <v>14.16</v>
      </c>
      <c r="H15" s="8">
        <f>(Batt1!K11+Batt2!K11+Batt3!K11+Batt4!K11)/4</f>
        <v>1.0775000000000001</v>
      </c>
      <c r="I15" s="2">
        <v>1</v>
      </c>
    </row>
    <row r="16" spans="1:12" x14ac:dyDescent="0.35">
      <c r="A16" s="1">
        <v>43660</v>
      </c>
      <c r="B16">
        <v>30</v>
      </c>
      <c r="C16" s="3">
        <f>MIN(MIN(Batt1!C12,Batt1!E12,Batt1!G12),MIN(Batt2!C12,Batt2!E12,Batt2!G12),MIN(Batt3!C12,Batt3!E12,Batt3!G12),MIN(Batt4!C12,Batt4!E12,Batt4!G12))</f>
        <v>1.256</v>
      </c>
      <c r="D16" s="3">
        <f>MAX(MAX(Batt1!C12,Batt1!E12,Batt1!G12),MAX(Batt2!C12,Batt2!E12,Batt2!G12),MAX(Batt3!C12,Batt3!E12,Batt3!G12),MAX(Batt4!C12,Batt4!E12,Batt4!G12))</f>
        <v>1.2729999999999999</v>
      </c>
      <c r="E16" s="3">
        <f t="shared" ref="E16" si="3">D16-C16</f>
        <v>1.6999999999999904E-2</v>
      </c>
      <c r="F16" s="3">
        <f>MAX(Batt1!I12,Batt2!I12,Batt3!I12,Batt4!I12)</f>
        <v>1.0000000000000009E-2</v>
      </c>
      <c r="G16" s="3">
        <f>(Batt1!B12+Batt2!B12+Batt3!B12+Batt4!B12)/2</f>
        <v>0</v>
      </c>
      <c r="H16" s="8">
        <f>(Batt1!K12+Batt2!K12+Batt3!K12+Batt4!K12)/4</f>
        <v>0.95125000000000004</v>
      </c>
      <c r="I16" s="2">
        <v>1</v>
      </c>
      <c r="J16" t="s">
        <v>48</v>
      </c>
    </row>
    <row r="17" spans="1:10" x14ac:dyDescent="0.35">
      <c r="A17" s="1">
        <v>43661</v>
      </c>
      <c r="B17">
        <v>30</v>
      </c>
      <c r="C17" s="3">
        <f>MIN(MIN(Batt1!C13,Batt1!E13,Batt1!G13),MIN(Batt2!C13,Batt2!E13,Batt2!G13),MIN(Batt3!C13,Batt3!E13,Batt3!G13),MIN(Batt4!C13,Batt4!E13,Batt4!G13))</f>
        <v>1.268</v>
      </c>
      <c r="D17" s="3">
        <f>MAX(MAX(Batt1!C13,Batt1!E13,Batt1!G13),MAX(Batt2!C13,Batt2!E13,Batt2!G13),MAX(Batt3!C13,Batt3!E13,Batt3!G13),MAX(Batt4!C13,Batt4!E13,Batt4!G13))</f>
        <v>1.2769999999999999</v>
      </c>
      <c r="E17" s="3">
        <f t="shared" ref="E17" si="4">D17-C17</f>
        <v>8.999999999999897E-3</v>
      </c>
      <c r="F17" s="3">
        <f>MAX(Batt1!I13,Batt2!I13,Batt3!I13,Batt4!I13)</f>
        <v>6.0000000000000053E-3</v>
      </c>
      <c r="G17" s="3">
        <f>(Batt1!B13+Batt2!B13+Batt3!B13+Batt4!B13)/2</f>
        <v>0</v>
      </c>
      <c r="H17" s="8">
        <f>(Batt1!K13+Batt2!K13+Batt3!K13+Batt4!K13)/4</f>
        <v>0.99249999999999994</v>
      </c>
      <c r="I17" s="2">
        <v>0.91</v>
      </c>
      <c r="J17" t="s">
        <v>49</v>
      </c>
    </row>
    <row r="18" spans="1:10" x14ac:dyDescent="0.35">
      <c r="A18" s="1">
        <v>43698</v>
      </c>
      <c r="B18">
        <v>34</v>
      </c>
      <c r="C18" s="3">
        <f>MIN(MIN(Batt1!C14,Batt1!E14,Batt1!G14),MIN(Batt2!C14,Batt2!E14,Batt2!G14),MIN(Batt3!C14,Batt3!E14,Batt3!G14),MIN(Batt4!C14,Batt4!E14,Batt4!G14))</f>
        <v>1.2889999999999999</v>
      </c>
      <c r="D18" s="3">
        <f>MAX(MAX(Batt1!C14,Batt1!E14,Batt1!G14),MAX(Batt2!C14,Batt2!E14,Batt2!G14),MAX(Batt3!C14,Batt3!E14,Batt3!G14),MAX(Batt4!C14,Batt4!E14,Batt4!G14))</f>
        <v>1.3</v>
      </c>
      <c r="E18" s="3">
        <f t="shared" ref="E18" si="5">D18-C18</f>
        <v>1.1000000000000121E-2</v>
      </c>
      <c r="F18" s="3">
        <f>MAX(Batt1!I14,Batt2!I14,Batt3!I14,Batt4!I14)</f>
        <v>8.0000000000000071E-3</v>
      </c>
      <c r="G18" s="3">
        <f>(Batt1!B14+Batt2!B14+Batt3!B14+Batt4!B14)/2</f>
        <v>0</v>
      </c>
      <c r="H18" s="8">
        <f>(Batt1!K14+Batt2!K14+Batt3!K14+Batt4!K14)/4</f>
        <v>1.0987500000000001</v>
      </c>
      <c r="I18" s="2">
        <v>1</v>
      </c>
      <c r="J18" t="s">
        <v>50</v>
      </c>
    </row>
    <row r="19" spans="1:10" x14ac:dyDescent="0.35">
      <c r="A19" s="1">
        <v>43705</v>
      </c>
      <c r="B19">
        <v>33</v>
      </c>
      <c r="C19" s="3">
        <f>MIN(MIN(Batt1!C15,Batt1!E15,Batt1!G15),MIN(Batt2!C15,Batt2!E15,Batt2!G15),MIN(Batt3!C15,Batt3!E15,Batt3!G15),MIN(Batt4!C15,Batt4!E15,Batt4!G15))</f>
        <v>1.2749999999999999</v>
      </c>
      <c r="D19" s="3">
        <f>MAX(MAX(Batt1!C15,Batt1!E15,Batt1!G15),MAX(Batt2!C15,Batt2!E15,Batt2!G15),MAX(Batt3!C15,Batt3!E15,Batt3!G15),MAX(Batt4!C15,Batt4!E15,Batt4!G15))</f>
        <v>1.288</v>
      </c>
      <c r="E19" s="3">
        <f t="shared" ref="E19" si="6">D19-C19</f>
        <v>1.3000000000000123E-2</v>
      </c>
      <c r="F19" s="3">
        <f>MAX(Batt1!I15,Batt2!I15,Batt3!I15,Batt4!I15)</f>
        <v>9.000000000000119E-3</v>
      </c>
      <c r="G19" s="3">
        <f>(Batt1!B15+Batt2!B15+Batt3!B15+Batt4!B15)/2</f>
        <v>0</v>
      </c>
      <c r="H19" s="8">
        <f>(Batt1!K15+Batt2!K15+Batt3!K15+Batt4!K15)/4</f>
        <v>1.02</v>
      </c>
      <c r="I19" s="2">
        <v>1</v>
      </c>
      <c r="J19" s="9" t="s">
        <v>51</v>
      </c>
    </row>
    <row r="20" spans="1:10" x14ac:dyDescent="0.35">
      <c r="A20" s="1">
        <v>43726</v>
      </c>
      <c r="B20">
        <v>30</v>
      </c>
      <c r="C20" s="3">
        <f>MIN(MIN(Batt1!C16,Batt1!E16,Batt1!G16),MIN(Batt2!C16,Batt2!E16,Batt2!G16),MIN(Batt3!C16,Batt3!E16,Batt3!G16),MIN(Batt4!C16,Batt4!E16,Batt4!G16))</f>
        <v>1.2649999999999999</v>
      </c>
      <c r="D20" s="3">
        <f>MAX(MAX(Batt1!C16,Batt1!E16,Batt1!G16),MAX(Batt2!C16,Batt2!E16,Batt2!G16),MAX(Batt3!C16,Batt3!E16,Batt3!G16),MAX(Batt4!C16,Batt4!E16,Batt4!G16))</f>
        <v>1.2769999999999999</v>
      </c>
      <c r="E20" s="3">
        <f t="shared" ref="E20" si="7">D20-C20</f>
        <v>1.2000000000000011E-2</v>
      </c>
      <c r="F20" s="3">
        <f>MAX(Batt1!I16,Batt2!I16,Batt3!I16,Batt4!I16)</f>
        <v>7.0000000000001172E-3</v>
      </c>
      <c r="G20" s="3">
        <f>(Batt1!B16+Batt2!B16+Batt3!B16+Batt4!B16)/2</f>
        <v>0</v>
      </c>
      <c r="H20" s="8">
        <f>(Batt1!K16+Batt2!K16+Batt3!K16+Batt4!K16)/4</f>
        <v>0.98250000000000004</v>
      </c>
      <c r="I20" s="2">
        <v>1</v>
      </c>
      <c r="J20" s="9" t="s">
        <v>52</v>
      </c>
    </row>
    <row r="21" spans="1:10" x14ac:dyDescent="0.35">
      <c r="A21" s="1">
        <v>43756</v>
      </c>
      <c r="B21">
        <v>28.5</v>
      </c>
      <c r="C21" s="3">
        <f>MIN(MIN(Batt1!C17,Batt1!E17,Batt1!G17),MIN(Batt2!C17,Batt2!E17,Batt2!G17),MIN(Batt3!C17,Batt3!E17,Batt3!G17),MIN(Batt4!C17,Batt4!E17,Batt4!G17))</f>
        <v>1.2949999999999999</v>
      </c>
      <c r="D21" s="3">
        <f>MAX(MAX(Batt1!C17,Batt1!E17,Batt1!G17),MAX(Batt2!C17,Batt2!E17,Batt2!G17),MAX(Batt3!C17,Batt3!E17,Batt3!G17),MAX(Batt4!C17,Batt4!E17,Batt4!G17))</f>
        <v>1.3049999999999999</v>
      </c>
      <c r="E21" s="3">
        <f t="shared" ref="E21" si="8">D21-C21</f>
        <v>1.0000000000000009E-2</v>
      </c>
      <c r="F21" s="3">
        <f>MAX(Batt1!I17,Batt2!I17,Batt3!I17,Batt4!I17)</f>
        <v>6.9999999999998952E-3</v>
      </c>
      <c r="G21" s="3">
        <f>(Batt1!B17+Batt2!B17+Batt3!B17+Batt4!B17)/2</f>
        <v>0</v>
      </c>
      <c r="H21" s="8">
        <f>(Batt1!K17+Batt2!K17+Batt3!K17+Batt4!K17)/4</f>
        <v>1.1150000000000002</v>
      </c>
      <c r="I21" s="2">
        <v>1</v>
      </c>
      <c r="J21" s="9" t="s">
        <v>50</v>
      </c>
    </row>
    <row r="22" spans="1:10" x14ac:dyDescent="0.35">
      <c r="A22" s="1">
        <v>43757</v>
      </c>
      <c r="B22">
        <v>24.6</v>
      </c>
      <c r="C22" s="3">
        <f>MIN(MIN(Batt1!C18,Batt1!E18,Batt1!G18),MIN(Batt2!C18,Batt2!E18,Batt2!G18),MIN(Batt3!C18,Batt3!E18,Batt3!G18),MIN(Batt4!C18,Batt4!E18,Batt4!G18))</f>
        <v>1.2669999999999999</v>
      </c>
      <c r="D22" s="3">
        <f>MAX(MAX(Batt1!C18,Batt1!E18,Batt1!G18),MAX(Batt2!C18,Batt2!E18,Batt2!G18),MAX(Batt3!C18,Batt3!E18,Batt3!G18),MAX(Batt4!C18,Batt4!E18,Batt4!G18))</f>
        <v>1.286</v>
      </c>
      <c r="E22" s="3">
        <f t="shared" ref="E22" si="9">D22-C22</f>
        <v>1.9000000000000128E-2</v>
      </c>
      <c r="F22" s="3">
        <f>MAX(Batt1!I18,Batt2!I18,Batt3!I18,Batt4!I18)</f>
        <v>1.2000000000000011E-2</v>
      </c>
      <c r="G22" s="3">
        <f>(Batt1!B18+Batt2!B18+Batt3!B18+Batt4!B18)/2</f>
        <v>13.465</v>
      </c>
      <c r="H22" s="8">
        <f>(Batt1!K18+Batt2!K18+Batt3!K18+Batt4!K18)/4</f>
        <v>0.995</v>
      </c>
      <c r="I22" s="2">
        <v>1</v>
      </c>
      <c r="J22" s="9" t="s">
        <v>56</v>
      </c>
    </row>
    <row r="23" spans="1:10" x14ac:dyDescent="0.35">
      <c r="A23" s="1">
        <v>44449</v>
      </c>
      <c r="B23">
        <v>25</v>
      </c>
      <c r="C23" s="3">
        <f>MIN(MIN(Batt1!C19,Batt1!E19,Batt1!G19),MIN(Batt2!C19,Batt2!E19,Batt2!G19),MIN(Batt3!C19,Batt3!E19,Batt3!G19),MIN(Batt4!C19,Batt4!E19,Batt4!G19))</f>
        <v>0</v>
      </c>
      <c r="D23" s="3">
        <f>MAX(MAX(Batt1!C19,Batt1!E19,Batt1!G19),MAX(Batt2!C19,Batt2!E19,Batt2!G19),MAX(Batt3!C19,Batt3!E19,Batt3!G19),MAX(Batt4!C19,Batt4!E19,Batt4!G19))</f>
        <v>0</v>
      </c>
      <c r="E23" s="3">
        <f t="shared" ref="E23:E24" si="10">D23-C23</f>
        <v>0</v>
      </c>
      <c r="F23" s="3">
        <f>MAX(Batt1!I19,Batt2!I19,Batt3!I19,Batt4!I19)</f>
        <v>0</v>
      </c>
      <c r="G23" s="3">
        <f>(Batt1!B19+Batt2!B19+Batt3!B19+Batt4!B19)/2</f>
        <v>13.239999999999998</v>
      </c>
      <c r="H23" s="8"/>
      <c r="I23" s="2"/>
      <c r="J23" s="9" t="s">
        <v>57</v>
      </c>
    </row>
    <row r="24" spans="1:10" x14ac:dyDescent="0.35">
      <c r="A24" s="1">
        <v>44450</v>
      </c>
      <c r="B24">
        <v>25</v>
      </c>
      <c r="C24" s="3">
        <f>MIN(MIN(Batt1!C20,Batt1!E20,Batt1!G20),MIN(Batt2!C20,Batt2!E20,Batt2!G20),MIN(Batt3!C20,Batt3!E20,Batt3!G20),MIN(Batt4!C20,Batt4!E20,Batt4!G20))</f>
        <v>1.23</v>
      </c>
      <c r="D24" s="3">
        <f>MAX(MAX(Batt1!C20,Batt1!E20,Batt1!G20),MAX(Batt2!C20,Batt2!E20,Batt2!G20),MAX(Batt3!C20,Batt3!E20,Batt3!G20),MAX(Batt4!C20,Batt4!E20,Batt4!G20))</f>
        <v>1.266</v>
      </c>
      <c r="E24" s="3">
        <f t="shared" si="10"/>
        <v>3.6000000000000032E-2</v>
      </c>
      <c r="F24" s="3">
        <f>MAX(Batt1!I20,Batt2!I20,Batt3!I20,Batt4!I20)</f>
        <v>2.2999999999999909E-2</v>
      </c>
      <c r="G24" s="3">
        <f>(Batt1!B20+Batt2!B20+Batt3!B20+Batt4!B20)/2</f>
        <v>0</v>
      </c>
      <c r="H24" s="8">
        <f>(Batt1!K20+Batt2!K20+Batt3!K20+Batt4!K20)/4</f>
        <v>0.83750000000000013</v>
      </c>
      <c r="I24" s="2"/>
      <c r="J24" s="9" t="s">
        <v>58</v>
      </c>
    </row>
    <row r="25" spans="1:10" x14ac:dyDescent="0.35">
      <c r="A25" s="1">
        <v>44452</v>
      </c>
      <c r="B25">
        <v>25</v>
      </c>
      <c r="C25" s="3">
        <f>MIN(MIN(Batt1!C21,Batt1!E21,Batt1!G21),MIN(Batt2!C21,Batt2!E21,Batt2!G21),MIN(Batt3!C21,Batt3!E21,Batt3!G21),MIN(Batt4!C21,Batt4!E21,Batt4!G21))</f>
        <v>1.258</v>
      </c>
      <c r="D25" s="3">
        <f>MAX(MAX(Batt1!C21,Batt1!E21,Batt1!G21),MAX(Batt2!C21,Batt2!E21,Batt2!G21),MAX(Batt3!C21,Batt3!E21,Batt3!G21),MAX(Batt4!C21,Batt4!E21,Batt4!G21))</f>
        <v>1.2829999999999999</v>
      </c>
      <c r="E25" s="3">
        <f t="shared" ref="E25" si="11">D25-C25</f>
        <v>2.4999999999999911E-2</v>
      </c>
      <c r="F25" s="3">
        <f>MAX(Batt1!I21,Batt2!I21,Batt3!I21,Batt4!I21)</f>
        <v>1.4999999999999902E-2</v>
      </c>
      <c r="G25" s="3">
        <f>(Batt1!B21+Batt2!B21+Batt3!B21+Batt4!B21)/2</f>
        <v>0</v>
      </c>
      <c r="H25" s="8">
        <f>(Batt1!K21+Batt2!K21+Batt3!K21+Batt4!K21)/4</f>
        <v>0.95699999999999996</v>
      </c>
      <c r="I25" s="2"/>
      <c r="J25" s="9" t="s">
        <v>59</v>
      </c>
    </row>
    <row r="26" spans="1:10" x14ac:dyDescent="0.35">
      <c r="A26" s="1">
        <v>44453</v>
      </c>
      <c r="B26">
        <v>27</v>
      </c>
      <c r="C26" s="3">
        <f>MIN(MIN(Batt1!C22,Batt1!E22,Batt1!G22),MIN(Batt2!C22,Batt2!E22,Batt2!G22),MIN(Batt3!C22,Batt3!E22,Batt3!G22),MIN(Batt4!C22,Batt4!E22,Batt4!G22))</f>
        <v>1.2829999999999999</v>
      </c>
      <c r="D26" s="3">
        <f>MAX(MAX(Batt1!C22,Batt1!E22,Batt1!G22),MAX(Batt2!C22,Batt2!E22,Batt2!G22),MAX(Batt3!C22,Batt3!E22,Batt3!G22),MAX(Batt4!C22,Batt4!E22,Batt4!G22))</f>
        <v>1.298</v>
      </c>
      <c r="E26" s="3">
        <f t="shared" ref="E26" si="12">D26-C26</f>
        <v>1.5000000000000124E-2</v>
      </c>
      <c r="F26" s="3">
        <f>MAX(Batt1!I22,Batt2!I22,Batt3!I22,Batt4!I22)</f>
        <v>9.000000000000119E-3</v>
      </c>
      <c r="G26" s="3">
        <f>(Batt1!B22+Batt2!B22+Batt3!B22+Batt4!B22)/2</f>
        <v>0</v>
      </c>
      <c r="H26" s="8">
        <f>(Batt1!K22+Batt2!K22+Batt3!K22+Batt4!K22)/4</f>
        <v>1.06125</v>
      </c>
      <c r="I26" s="2"/>
      <c r="J26" s="9" t="s">
        <v>60</v>
      </c>
    </row>
    <row r="27" spans="1:10" x14ac:dyDescent="0.35">
      <c r="A27" s="1">
        <v>44462</v>
      </c>
      <c r="B27">
        <v>25</v>
      </c>
      <c r="C27" s="3">
        <f>MIN(MIN(Batt1!C23,Batt1!E23,Batt1!G23),MIN(Batt2!C23,Batt2!E23,Batt2!G23),MIN(Batt3!C23,Batt3!E23,Batt3!G23),MIN(Batt4!C23,Batt4!E23,Batt4!G23))</f>
        <v>1.2869999999999999</v>
      </c>
      <c r="D27" s="3">
        <f>MAX(MAX(Batt1!C23,Batt1!E23,Batt1!G23),MAX(Batt2!C23,Batt2!E23,Batt2!G23),MAX(Batt3!C23,Batt3!E23,Batt3!G23),MAX(Batt4!C23,Batt4!E23,Batt4!G23))</f>
        <v>1.3</v>
      </c>
      <c r="E27" s="3">
        <f t="shared" ref="E27" si="13">D27-C27</f>
        <v>1.3000000000000123E-2</v>
      </c>
      <c r="F27" s="3">
        <f>MAX(Batt1!I23,Batt2!I23,Batt3!I23,Batt4!I23)</f>
        <v>8.0000000000000071E-3</v>
      </c>
      <c r="G27" s="3">
        <f>(Batt1!B23+Batt2!B23+Batt3!B23+Batt4!B23)/2</f>
        <v>0</v>
      </c>
      <c r="H27" s="8">
        <f>(Batt1!K23+Batt2!K23+Batt3!K23+Batt4!K23)/4</f>
        <v>1.0775000000000001</v>
      </c>
      <c r="I27" s="2"/>
      <c r="J27" s="9" t="s">
        <v>50</v>
      </c>
    </row>
    <row r="28" spans="1:10" x14ac:dyDescent="0.35">
      <c r="A28" s="1">
        <v>44671</v>
      </c>
      <c r="B28">
        <v>20</v>
      </c>
      <c r="C28" s="3">
        <f>MIN(MIN(Batt1!C24,Batt1!E24,Batt1!G24),MIN(Batt2!C24,Batt2!E24,Batt2!G24),MIN(Batt3!C24,Batt3!E24,Batt3!G24),MIN(Batt4!C24,Batt4!E24,Batt4!G24))</f>
        <v>1.286</v>
      </c>
      <c r="D28" s="3">
        <f>MAX(MAX(Batt1!C24,Batt1!E24,Batt1!G24),MAX(Batt2!C24,Batt2!E24,Batt2!G24),MAX(Batt3!C24,Batt3!E24,Batt3!G24),MAX(Batt4!C24,Batt4!E24,Batt4!G24))</f>
        <v>1.298</v>
      </c>
      <c r="E28" s="3">
        <f t="shared" ref="E28" si="14">D28-C28</f>
        <v>1.2000000000000011E-2</v>
      </c>
      <c r="F28" s="3">
        <f>MAX(Batt1!I24,Batt2!I24,Batt3!I24,Batt4!I24)</f>
        <v>8.0000000000000071E-3</v>
      </c>
      <c r="G28" s="3">
        <f>(Batt1!B24+Batt2!B24+Batt3!B24+Batt4!B24)/2</f>
        <v>0</v>
      </c>
      <c r="H28" s="8">
        <f>(Batt1!K24+Batt2!K24+Batt3!K24+Batt4!K24)/4</f>
        <v>1.0774999999999999</v>
      </c>
      <c r="I28" s="2">
        <v>1</v>
      </c>
      <c r="J28" s="9" t="s">
        <v>50</v>
      </c>
    </row>
    <row r="29" spans="1:10" x14ac:dyDescent="0.35">
      <c r="A29" s="1">
        <v>44724</v>
      </c>
      <c r="B29">
        <v>30</v>
      </c>
      <c r="C29" s="3">
        <f>MIN(MIN(Batt1!C25,Batt1!E25,Batt1!G25),MIN(Batt2!C25,Batt2!E25,Batt2!G25),MIN(Batt3!C25,Batt3!E25,Batt3!G25),MIN(Batt4!C25,Batt4!E25,Batt4!G25))</f>
        <v>1.2969999999999999</v>
      </c>
      <c r="D29" s="3">
        <f>MAX(MAX(Batt1!C25,Batt1!E25,Batt1!G25),MAX(Batt2!C25,Batt2!E25,Batt2!G25),MAX(Batt3!C25,Batt3!E25,Batt3!G25),MAX(Batt4!C25,Batt4!E25,Batt4!G25))</f>
        <v>1.31</v>
      </c>
      <c r="E29" s="3">
        <f t="shared" ref="E29" si="15">D29-C29</f>
        <v>1.3000000000000123E-2</v>
      </c>
      <c r="F29" s="3">
        <f>MAX(Batt1!I25,Batt2!I25,Batt3!I25,Batt4!I25)</f>
        <v>4.9999999999998934E-3</v>
      </c>
      <c r="G29" s="3">
        <f>(Batt1!B25+Batt2!B25+Batt3!B25+Batt4!B25)/2</f>
        <v>13.4</v>
      </c>
      <c r="H29" s="8">
        <f>(Batt1!K25+Batt2!K25+Batt3!K25+Batt4!K25)/4</f>
        <v>1.1275000000000002</v>
      </c>
      <c r="I29" s="2">
        <v>1</v>
      </c>
      <c r="J29" s="9" t="s">
        <v>50</v>
      </c>
    </row>
    <row r="30" spans="1:10" x14ac:dyDescent="0.35">
      <c r="A30" s="1">
        <v>44729</v>
      </c>
      <c r="B30">
        <v>31</v>
      </c>
      <c r="C30" s="3">
        <f>MIN(MIN(Batt1!C26,Batt1!E26,Batt1!G26),MIN(Batt2!C26,Batt2!E26,Batt2!G26),MIN(Batt3!C26,Batt3!E26,Batt3!G26),MIN(Batt4!C26,Batt4!E26,Batt4!G26))</f>
        <v>1.2809999999999999</v>
      </c>
      <c r="D30" s="3">
        <f>MAX(MAX(Batt1!C26,Batt1!E26,Batt1!G26),MAX(Batt2!C26,Batt2!E26,Batt2!G26),MAX(Batt3!C26,Batt3!E26,Batt3!G26),MAX(Batt4!C26,Batt4!E26,Batt4!G26))</f>
        <v>1.2929999999999999</v>
      </c>
      <c r="E30" s="3">
        <f t="shared" ref="E30" si="16">D30-C30</f>
        <v>1.2000000000000011E-2</v>
      </c>
      <c r="F30" s="3">
        <f>MAX(Batt1!I26,Batt2!I26,Batt3!I26,Batt4!I26)</f>
        <v>3.0000000000001137E-3</v>
      </c>
      <c r="G30" s="3">
        <f>(Batt1!B26+Batt2!B26+Batt3!B26+Batt4!B26)/2</f>
        <v>0</v>
      </c>
      <c r="H30" s="8">
        <f>(Batt1!K26+Batt2!K26+Batt3!K26+Batt4!K26)/4</f>
        <v>1.0575000000000001</v>
      </c>
      <c r="I30" s="2">
        <v>1</v>
      </c>
      <c r="J30" s="9" t="s">
        <v>50</v>
      </c>
    </row>
    <row r="31" spans="1:10" x14ac:dyDescent="0.35">
      <c r="A31" s="1">
        <v>44759</v>
      </c>
      <c r="B31">
        <v>29.7</v>
      </c>
      <c r="C31" s="3">
        <f>MIN(MIN(Batt1!C27,Batt1!E27,Batt1!G27),MIN(Batt2!C27,Batt2!E27,Batt2!G27),MIN(Batt3!C27,Batt3!E27,Batt3!G27),MIN(Batt4!C27,Batt4!E27,Batt4!G27))</f>
        <v>1.276</v>
      </c>
      <c r="D31" s="3">
        <f>MAX(MAX(Batt1!C27,Batt1!E27,Batt1!G27),MAX(Batt2!C27,Batt2!E27,Batt2!G27),MAX(Batt3!C27,Batt3!E27,Batt3!G27),MAX(Batt4!C27,Batt4!E27,Batt4!G27))</f>
        <v>1.29</v>
      </c>
      <c r="E31" s="3">
        <f t="shared" ref="E31" si="17">D31-C31</f>
        <v>1.4000000000000012E-2</v>
      </c>
      <c r="F31" s="3">
        <f>MAX(Batt1!I27,Batt2!I27,Batt3!I27,Batt4!I27)</f>
        <v>1.0000000000000009E-2</v>
      </c>
      <c r="G31" s="3">
        <f>(Batt1!B27+Batt2!B27+Batt3!B27+Batt4!B27)/2</f>
        <v>0</v>
      </c>
      <c r="H31" s="8">
        <f>(Batt1!K27+Batt2!K27+Batt3!K27+Batt4!K27)/4</f>
        <v>1.0262500000000001</v>
      </c>
      <c r="I31" s="2">
        <v>0.94</v>
      </c>
      <c r="J31" s="9" t="s">
        <v>61</v>
      </c>
    </row>
    <row r="32" spans="1:10" x14ac:dyDescent="0.35">
      <c r="A32" s="1">
        <v>44801</v>
      </c>
      <c r="B32">
        <v>30.3</v>
      </c>
      <c r="C32" s="3">
        <f>MIN(MIN(Batt1!C28,Batt1!E28,Batt1!G28),MIN(Batt2!C28,Batt2!E28,Batt2!G28),MIN(Batt3!C28,Batt3!E28,Batt3!G28),MIN(Batt4!C28,Batt4!E28,Batt4!G28))</f>
        <v>1.276</v>
      </c>
      <c r="D32" s="3">
        <f>MAX(MAX(Batt1!C28,Batt1!E28,Batt1!G28),MAX(Batt2!C28,Batt2!E28,Batt2!G28),MAX(Batt3!C28,Batt3!E28,Batt3!G28),MAX(Batt4!C28,Batt4!E28,Batt4!G28))</f>
        <v>1.288</v>
      </c>
      <c r="E32" s="3">
        <f t="shared" ref="E32" si="18">D32-C32</f>
        <v>1.2000000000000011E-2</v>
      </c>
      <c r="F32" s="3">
        <f>MAX(Batt1!I28,Batt2!I28,Batt3!I28,Batt4!I28)</f>
        <v>8.0000000000000071E-3</v>
      </c>
      <c r="G32" s="3">
        <f>(Batt1!B28+Batt2!B28+Batt3!B28+Batt4!B28)/2</f>
        <v>0</v>
      </c>
      <c r="H32" s="8">
        <f>(Batt1!K28+Batt2!K28+Batt3!K28+Batt4!K28)/4</f>
        <v>1.01875</v>
      </c>
      <c r="I32" s="2">
        <v>1</v>
      </c>
      <c r="J32" s="9" t="s">
        <v>62</v>
      </c>
    </row>
    <row r="33" spans="1:10" x14ac:dyDescent="0.35">
      <c r="A33" s="1">
        <v>44844</v>
      </c>
      <c r="B33">
        <v>28</v>
      </c>
      <c r="C33" s="3">
        <f>MIN(MIN(Batt1!C29,Batt1!E29,Batt1!G29),MIN(Batt2!C29,Batt2!E29,Batt2!G29),MIN(Batt3!C29,Batt3!E29,Batt3!G29),MIN(Batt4!C29,Batt4!E29,Batt4!G29))</f>
        <v>0</v>
      </c>
      <c r="D33" s="3">
        <f>MAX(MAX(Batt1!C29,Batt1!E29,Batt1!G29),MAX(Batt2!C29,Batt2!E29,Batt2!G29),MAX(Batt3!C29,Batt3!E29,Batt3!G29),MAX(Batt4!C29,Batt4!E29,Batt4!G29))</f>
        <v>0</v>
      </c>
      <c r="E33" s="3">
        <f t="shared" ref="E33" si="19">D33-C33</f>
        <v>0</v>
      </c>
      <c r="F33" s="3">
        <f>MAX(Batt1!I29,Batt2!I29,Batt3!I29,Batt4!I29)</f>
        <v>0</v>
      </c>
      <c r="G33" s="3">
        <f>(Batt1!B29+Batt2!B29+Batt3!B29+Batt4!B29)/2</f>
        <v>0</v>
      </c>
      <c r="H33" s="8"/>
      <c r="I33" s="2"/>
      <c r="J33" s="9" t="s">
        <v>66</v>
      </c>
    </row>
    <row r="34" spans="1:10" x14ac:dyDescent="0.35">
      <c r="A34" s="1">
        <v>44846</v>
      </c>
      <c r="B34">
        <v>28</v>
      </c>
      <c r="C34" s="3">
        <f>MIN(MIN(Batt1!C30,Batt1!E30,Batt1!G30),MIN(Batt2!C30,Batt2!E30,Batt2!G30),MIN(Batt3!C30,Batt3!E30,Batt3!G30),MIN(Batt4!C30,Batt4!E30,Batt4!G30))</f>
        <v>1.2549999999999999</v>
      </c>
      <c r="D34" s="3">
        <f>MAX(MAX(Batt1!C30,Batt1!E30,Batt1!G30),MAX(Batt2!C30,Batt2!E30,Batt2!G30),MAX(Batt3!C30,Batt3!E30,Batt3!G30),MAX(Batt4!C30,Batt4!E30,Batt4!G30))</f>
        <v>1.274</v>
      </c>
      <c r="E34" s="3">
        <f t="shared" ref="E34" si="20">D34-C34</f>
        <v>1.9000000000000128E-2</v>
      </c>
      <c r="F34" s="3">
        <f>MAX(Batt1!I30,Batt2!I30,Batt3!I30,Batt4!I30)</f>
        <v>1.5000000000000124E-2</v>
      </c>
      <c r="G34" s="3">
        <f>(Batt1!B30+Batt2!B30+Batt3!B30+Batt4!B30)/2</f>
        <v>0</v>
      </c>
      <c r="H34" s="8">
        <f>(Batt1!K30+Batt2!K30+Batt3!K30+Batt4!K30)/4</f>
        <v>0.93125000000000002</v>
      </c>
      <c r="I34" s="2">
        <v>1</v>
      </c>
      <c r="J34" s="9" t="s">
        <v>63</v>
      </c>
    </row>
    <row r="35" spans="1:10" x14ac:dyDescent="0.35">
      <c r="A35" s="1">
        <v>44848</v>
      </c>
      <c r="B35">
        <v>20</v>
      </c>
      <c r="C35" s="3">
        <f>MIN(MIN(Batt1!C31,Batt1!E31,Batt1!G31),MIN(Batt2!C31,Batt2!E31,Batt2!G31),MIN(Batt3!C31,Batt3!E31,Batt3!G31),MIN(Batt4!C31,Batt4!E31,Batt4!G31))</f>
        <v>1.2669999999999999</v>
      </c>
      <c r="D35" s="3">
        <f>MAX(MAX(Batt1!C31,Batt1!E31,Batt1!G31),MAX(Batt2!C31,Batt2!E31,Batt2!G31),MAX(Batt3!C31,Batt3!E31,Batt3!G31),MAX(Batt4!C31,Batt4!E31,Batt4!G31))</f>
        <v>1.2829999999999999</v>
      </c>
      <c r="E35" s="3">
        <f t="shared" ref="E35" si="21">D35-C35</f>
        <v>1.6000000000000014E-2</v>
      </c>
      <c r="F35" s="3">
        <f>MAX(Batt1!I31,Batt2!I31,Batt3!I31,Batt4!I31)</f>
        <v>1.0000000000000009E-2</v>
      </c>
      <c r="G35" s="3">
        <f>(Batt1!B31+Batt2!B31+Batt3!B31+Batt4!B31)/2</f>
        <v>0</v>
      </c>
      <c r="H35" s="8">
        <f>(Batt1!K31+Batt2!K31+Batt3!K31+Batt4!K31)/4</f>
        <v>1.00125</v>
      </c>
      <c r="I35" s="2">
        <v>1</v>
      </c>
      <c r="J35" s="9" t="s">
        <v>65</v>
      </c>
    </row>
    <row r="36" spans="1:10" x14ac:dyDescent="0.35">
      <c r="A36" s="1">
        <v>45050</v>
      </c>
      <c r="B36">
        <v>23</v>
      </c>
      <c r="C36" s="3">
        <f>MIN(MIN(Batt1!C32,Batt1!E32,Batt1!G32),MIN(Batt2!C32,Batt2!E32,Batt2!G32),MIN(Batt3!C32,Batt3!E32,Batt3!G32),MIN(Batt4!C32,Batt4!E32,Batt4!G32))</f>
        <v>1.29</v>
      </c>
      <c r="D36" s="3">
        <f>MAX(MAX(Batt1!C32,Batt1!E32,Batt1!G32),MAX(Batt2!C32,Batt2!E32,Batt2!G32),MAX(Batt3!C32,Batt3!E32,Batt3!G32),MAX(Batt4!C32,Batt4!E32,Batt4!G32))</f>
        <v>1.3009999999999999</v>
      </c>
      <c r="E36" s="3">
        <f t="shared" ref="E36" si="22">D36-C36</f>
        <v>1.0999999999999899E-2</v>
      </c>
      <c r="F36" s="3">
        <f>MAX(Batt1!I32,Batt2!I32,Batt3!I32,Batt4!I32)</f>
        <v>8.0000000000000071E-3</v>
      </c>
      <c r="G36" s="3">
        <f>(Batt1!B32+Batt2!B32+Batt3!B32+Batt4!B32)/2</f>
        <v>0</v>
      </c>
      <c r="H36" s="8">
        <f>(Batt1!K32+Batt2!K32+Batt3!K32+Batt4!K32)/4</f>
        <v>1.1000000000000001</v>
      </c>
      <c r="I36" s="2">
        <v>0.98</v>
      </c>
      <c r="J36" s="9" t="s">
        <v>50</v>
      </c>
    </row>
    <row r="37" spans="1:10" x14ac:dyDescent="0.35">
      <c r="A37" s="1">
        <v>45072</v>
      </c>
      <c r="B37">
        <v>23</v>
      </c>
      <c r="C37" s="3">
        <f>MIN(MIN(Batt1!C33,Batt1!E33,Batt1!G33),MIN(Batt2!C33,Batt2!E33,Batt2!G33),MIN(Batt3!C33,Batt3!E33,Batt3!G33),MIN(Batt4!C33,Batt4!E33,Batt4!G33))</f>
        <v>1.266</v>
      </c>
      <c r="D37" s="3">
        <f>MAX(MAX(Batt1!C33,Batt1!E33,Batt1!G33),MAX(Batt2!C33,Batt2!E33,Batt2!G33),MAX(Batt3!C33,Batt3!E33,Batt3!G33),MAX(Batt4!C33,Batt4!E33,Batt4!G33))</f>
        <v>1.278</v>
      </c>
      <c r="E37" s="3">
        <f t="shared" ref="E37" si="23">D37-C37</f>
        <v>1.2000000000000011E-2</v>
      </c>
      <c r="F37" s="3">
        <f>MAX(Batt1!I33,Batt2!I33,Batt3!I33,Batt4!I33)</f>
        <v>1.1000000000000121E-2</v>
      </c>
      <c r="G37" s="3">
        <f>(Batt1!B33+Batt2!B33+Batt3!B33+Batt4!B33)/2</f>
        <v>0</v>
      </c>
      <c r="H37" s="8">
        <f>(Batt1!K33+Batt2!K33+Batt3!K33+Batt4!K33)/4</f>
        <v>0.96499999999999997</v>
      </c>
      <c r="I37" s="2">
        <v>1</v>
      </c>
      <c r="J37" s="9" t="s">
        <v>69</v>
      </c>
    </row>
    <row r="38" spans="1:10" x14ac:dyDescent="0.35">
      <c r="A38" s="1">
        <v>45082</v>
      </c>
      <c r="B38">
        <v>26.3</v>
      </c>
      <c r="C38" s="3">
        <f>MIN(MIN(Batt1!C34,Batt1!E34,Batt1!G34),MIN(Batt2!C34,Batt2!E34,Batt2!G34),MIN(Batt3!C34,Batt3!E34,Batt3!G34),MIN(Batt4!C34,Batt4!E34,Batt4!G34))</f>
        <v>1.286</v>
      </c>
      <c r="D38" s="3">
        <f>MAX(MAX(Batt1!C34,Batt1!E34,Batt1!G34),MAX(Batt2!C34,Batt2!E34,Batt2!G34),MAX(Batt3!C34,Batt3!E34,Batt3!G34),MAX(Batt4!C34,Batt4!E34,Batt4!G34))</f>
        <v>1.298</v>
      </c>
      <c r="E38" s="3">
        <f t="shared" ref="E38" si="24">D38-C38</f>
        <v>1.2000000000000011E-2</v>
      </c>
      <c r="F38" s="3">
        <f>MAX(Batt1!I34,Batt2!I34,Batt3!I34,Batt4!I34)</f>
        <v>1.0000000000000009E-2</v>
      </c>
      <c r="G38" s="3">
        <f>(Batt1!B34+Batt2!B34+Batt3!B34+Batt4!B34)/2</f>
        <v>0</v>
      </c>
      <c r="H38" s="8">
        <f>(Batt1!K34+Batt2!K34+Batt3!K34+Batt4!K34)/4</f>
        <v>1.08</v>
      </c>
      <c r="I38" s="2">
        <v>1</v>
      </c>
      <c r="J38" s="9" t="s">
        <v>70</v>
      </c>
    </row>
    <row r="39" spans="1:10" x14ac:dyDescent="0.35">
      <c r="A39" s="1">
        <v>45545</v>
      </c>
      <c r="B39">
        <v>30.5</v>
      </c>
      <c r="C39" s="3">
        <f>MIN(MIN(Batt1!C35,Batt1!E35,Batt1!G35),MIN(Batt2!C35,Batt2!E35,Batt2!G35),MIN(Batt3!C35,Batt3!E35,Batt3!G35),MIN(Batt4!C35,Batt4!E35,Batt4!G35))</f>
        <v>1.262</v>
      </c>
      <c r="D39" s="3">
        <f>MAX(MAX(Batt1!C35,Batt1!E35,Batt1!G35),MAX(Batt2!C35,Batt2!E35,Batt2!G35),MAX(Batt3!C35,Batt3!E35,Batt3!G35),MAX(Batt4!C35,Batt4!E35,Batt4!G35))</f>
        <v>1.2829999999999999</v>
      </c>
      <c r="E39" s="3">
        <f t="shared" ref="E39" si="25">D39-C39</f>
        <v>2.0999999999999908E-2</v>
      </c>
      <c r="F39" s="3">
        <f>MAX(Batt1!I35,Batt2!I35,Batt3!I35,Batt4!I35)</f>
        <v>1.2000000000000011E-2</v>
      </c>
      <c r="G39" s="3">
        <f>(Batt1!B35+Batt2!B35+Batt3!B35+Batt4!B35)/2</f>
        <v>0</v>
      </c>
      <c r="H39" s="8">
        <f>(Batt1!K35+Batt2!K35+Batt3!K35+Batt4!K35)/4</f>
        <v>0.97249999999999992</v>
      </c>
      <c r="I39" s="2">
        <v>0.94</v>
      </c>
      <c r="J39" s="9" t="s">
        <v>71</v>
      </c>
    </row>
    <row r="40" spans="1:10" x14ac:dyDescent="0.35">
      <c r="A40" s="1">
        <v>45552</v>
      </c>
      <c r="B40">
        <v>30.5</v>
      </c>
      <c r="C40" s="3">
        <f>MIN(MIN(Batt1!C36,Batt1!E36,Batt1!G36),MIN(Batt2!C36,Batt2!E36,Batt2!G36),MIN(Batt3!C36,Batt3!E36,Batt3!G36),MIN(Batt4!C36,Batt4!E36,Batt4!G36))</f>
        <v>1.2549999999999999</v>
      </c>
      <c r="D40" s="3">
        <f>MAX(MAX(Batt1!C36,Batt1!E36,Batt1!G36),MAX(Batt2!C36,Batt2!E36,Batt2!G36),MAX(Batt3!C36,Batt3!E36,Batt3!G36),MAX(Batt4!C36,Batt4!E36,Batt4!G36))</f>
        <v>1.276</v>
      </c>
      <c r="E40" s="3">
        <f t="shared" ref="E40" si="26">D40-C40</f>
        <v>2.100000000000013E-2</v>
      </c>
      <c r="F40" s="3">
        <f>MAX(Batt1!I36,Batt2!I36,Batt3!I36,Batt4!I36)</f>
        <v>1.4000000000000012E-2</v>
      </c>
      <c r="G40" s="3">
        <f>(Batt1!B36+Batt2!B36+Batt3!B36+Batt4!B36)/2</f>
        <v>0</v>
      </c>
      <c r="H40" s="8">
        <f>(Batt1!K36+Batt2!K36+Batt3!K36+Batt4!K36)/4</f>
        <v>0.94874999999999998</v>
      </c>
      <c r="I40" s="2">
        <v>1</v>
      </c>
      <c r="J40" s="9" t="s">
        <v>71</v>
      </c>
    </row>
    <row r="41" spans="1:10" x14ac:dyDescent="0.35">
      <c r="A41" s="1">
        <v>45557</v>
      </c>
      <c r="B41">
        <v>28</v>
      </c>
      <c r="C41" s="3">
        <f>MIN(MIN(Batt1!C37,Batt1!E37,Batt1!G37),MIN(Batt2!C37,Batt2!E37,Batt2!G37),MIN(Batt3!C37,Batt3!E37,Batt3!G37),MIN(Batt4!C37,Batt4!E37,Batt4!G37))</f>
        <v>1.26</v>
      </c>
      <c r="D41" s="3">
        <f>MAX(MAX(Batt1!C37,Batt1!E37,Batt1!G37),MAX(Batt2!C37,Batt2!E37,Batt2!G37),MAX(Batt3!C37,Batt3!E37,Batt3!G37),MAX(Batt4!C37,Batt4!E37,Batt4!G37))</f>
        <v>1.2829999999999999</v>
      </c>
      <c r="E41" s="3">
        <f t="shared" ref="E41" si="27">D41-C41</f>
        <v>2.2999999999999909E-2</v>
      </c>
      <c r="F41" s="3">
        <f>MAX(Batt1!I37,Batt2!I37,Batt3!I37,Batt4!I37)</f>
        <v>1.8000000000000016E-2</v>
      </c>
      <c r="G41" s="3">
        <f>(Batt1!B37+Batt2!B37+Batt3!B37+Batt4!B37)/2</f>
        <v>0</v>
      </c>
      <c r="H41" s="8">
        <f>(Batt1!K37+Batt2!K37+Batt3!K37+Batt4!K37)/4</f>
        <v>0.97875000000000001</v>
      </c>
      <c r="I41" s="2">
        <v>1</v>
      </c>
      <c r="J41" s="9"/>
    </row>
    <row r="42" spans="1:10" x14ac:dyDescent="0.35">
      <c r="A42" s="1">
        <v>45578</v>
      </c>
      <c r="B42">
        <v>26</v>
      </c>
      <c r="C42" s="3">
        <f>MIN(MIN(Batt1!C38,Batt1!E38,Batt1!G38),MIN(Batt2!C38,Batt2!E38,Batt2!G38),MIN(Batt3!C38,Batt3!E38,Batt3!G38),MIN(Batt4!C38,Batt4!E38,Batt4!G38))</f>
        <v>0</v>
      </c>
      <c r="D42" s="3">
        <f>MAX(MAX(Batt1!C38,Batt1!E38,Batt1!G38),MAX(Batt2!C38,Batt2!E38,Batt2!G38),MAX(Batt3!C38,Batt3!E38,Batt3!G38),MAX(Batt4!C38,Batt4!E38,Batt4!G38))</f>
        <v>0</v>
      </c>
      <c r="E42" s="3">
        <f t="shared" ref="E42" si="28">D42-C42</f>
        <v>0</v>
      </c>
      <c r="F42" s="3">
        <f>MAX(Batt1!I38,Batt2!I38,Batt3!I38,Batt4!I38)</f>
        <v>0</v>
      </c>
      <c r="G42" s="3">
        <f>(Batt1!B38+Batt2!B38+Batt3!B38+Batt4!B38)/2</f>
        <v>0</v>
      </c>
      <c r="H42" s="8">
        <f>(Batt1!K38+Batt2!K38+Batt3!K38+Batt4!K38)/4</f>
        <v>0</v>
      </c>
      <c r="I42" s="2">
        <v>1</v>
      </c>
      <c r="J42" s="9"/>
    </row>
    <row r="43" spans="1:10" x14ac:dyDescent="0.35">
      <c r="A43" s="1">
        <v>45585</v>
      </c>
      <c r="B43">
        <v>22.5</v>
      </c>
      <c r="C43" s="3">
        <f>MIN(MIN(Batt1!C39,Batt1!E39,Batt1!G39),MIN(Batt2!C39,Batt2!E39,Batt2!G39),MIN(Batt3!C39,Batt3!E39,Batt3!G39),MIN(Batt4!C39,Batt4!E39,Batt4!G39))</f>
        <v>1.27</v>
      </c>
      <c r="D43" s="3">
        <f>MAX(MAX(Batt1!C39,Batt1!E39,Batt1!G39),MAX(Batt2!C39,Batt2!E39,Batt2!G39),MAX(Batt3!C39,Batt3!E39,Batt3!G39),MAX(Batt4!C39,Batt4!E39,Batt4!G39))</f>
        <v>1.288</v>
      </c>
      <c r="E43" s="3">
        <f t="shared" ref="E43" si="29">D43-C43</f>
        <v>1.8000000000000016E-2</v>
      </c>
      <c r="F43" s="3">
        <f>MAX(Batt1!I39,Batt2!I39,Batt3!I39,Batt4!I39)</f>
        <v>1.0999999999999899E-2</v>
      </c>
      <c r="G43" s="3">
        <f>(Batt1!B39+Batt2!B39+Batt3!B39+Batt4!B39)/2</f>
        <v>0</v>
      </c>
      <c r="H43" s="8">
        <f>(Batt1!K39+Batt2!K39+Batt3!K39+Batt4!K39)/4</f>
        <v>1.0162500000000001</v>
      </c>
      <c r="I43" s="2">
        <v>1</v>
      </c>
      <c r="J43" s="9" t="s">
        <v>75</v>
      </c>
    </row>
    <row r="44" spans="1:10" x14ac:dyDescent="0.35">
      <c r="A44" s="1">
        <v>45797</v>
      </c>
      <c r="B44">
        <v>28</v>
      </c>
      <c r="C44" s="3">
        <f>MIN(MIN(Batt1!C40,Batt1!E40,Batt1!G40),MIN(Batt2!C40,Batt2!E40,Batt2!G40),MIN(Batt3!C40,Batt3!E40,Batt3!G40),MIN(Batt4!C40,Batt4!E40,Batt4!G40))</f>
        <v>1.282</v>
      </c>
      <c r="D44" s="3">
        <f>MAX(MAX(Batt1!C40,Batt1!E40,Batt1!G40),MAX(Batt2!C40,Batt2!E40,Batt2!G40),MAX(Batt3!C40,Batt3!E40,Batt3!G40),MAX(Batt4!C40,Batt4!E40,Batt4!G40))</f>
        <v>1.296</v>
      </c>
      <c r="E44" s="3">
        <f t="shared" ref="E44:E45" si="30">D44-C44</f>
        <v>1.4000000000000012E-2</v>
      </c>
      <c r="F44" s="3">
        <f>MAX(Batt1!I40,Batt2!I40,Batt3!I40,Batt4!I40)</f>
        <v>1.3000000000000123E-2</v>
      </c>
      <c r="G44" s="3">
        <f>(Batt1!B40+Batt2!B40+Batt3!B40+Batt4!B40)/2</f>
        <v>13.295000000000002</v>
      </c>
      <c r="H44" s="8">
        <f>(Batt1!K40+Batt2!K40+Batt3!K40+Batt4!K40)/4</f>
        <v>1.0549999999999999</v>
      </c>
      <c r="I44" s="2">
        <v>1</v>
      </c>
      <c r="J44" s="9" t="s">
        <v>71</v>
      </c>
    </row>
    <row r="45" spans="1:10" x14ac:dyDescent="0.35">
      <c r="A45" s="1">
        <v>45834</v>
      </c>
      <c r="B45">
        <v>30</v>
      </c>
      <c r="C45" s="3">
        <f>MIN(MIN(Batt1!C41,Batt1!E41,Batt1!G41),MIN(Batt2!C41,Batt2!E41,Batt2!G41),MIN(Batt3!C41,Batt3!E41,Batt3!G41),MIN(Batt4!C41,Batt4!E41,Batt4!G41))</f>
        <v>1.2629999999999999</v>
      </c>
      <c r="D45" s="3">
        <f>MAX(MAX(Batt1!C41,Batt1!E41,Batt1!G41),MAX(Batt2!C41,Batt2!E41,Batt2!G41),MAX(Batt3!C41,Batt3!E41,Batt3!G41),MAX(Batt4!C41,Batt4!E41,Batt4!G41))</f>
        <v>1.272</v>
      </c>
      <c r="E45" s="3">
        <f t="shared" si="30"/>
        <v>9.000000000000119E-3</v>
      </c>
      <c r="F45" s="3">
        <f>MAX(Batt1!I41,Batt2!I41,Batt3!I41,Batt4!I41)</f>
        <v>7.0000000000001172E-3</v>
      </c>
      <c r="G45" s="3">
        <f>(Batt1!B41+Batt2!B41+Batt3!B41+Batt4!B41)/2</f>
        <v>0</v>
      </c>
      <c r="H45" s="8">
        <f>(Batt1!K41+Batt2!K41+Batt3!K41+Batt4!K41)/4</f>
        <v>0.9494999999999999</v>
      </c>
      <c r="I45" s="2">
        <v>0.89</v>
      </c>
      <c r="J45" s="9" t="s">
        <v>76</v>
      </c>
    </row>
    <row r="46" spans="1:10" x14ac:dyDescent="0.35">
      <c r="A46" s="1">
        <v>45855</v>
      </c>
      <c r="B46">
        <v>28</v>
      </c>
      <c r="C46" s="3">
        <f>MIN(MIN(Batt1!C42,Batt1!E42,Batt1!G42),MIN(Batt2!C42,Batt2!E42,Batt2!G42),MIN(Batt3!C42,Batt3!E42,Batt3!G42),MIN(Batt4!C42,Batt4!E42,Batt4!G42))</f>
        <v>1.2589999999999999</v>
      </c>
      <c r="D46" s="3">
        <f>MAX(MAX(Batt1!C42,Batt1!E42,Batt1!G42),MAX(Batt2!C42,Batt2!E42,Batt2!G42),MAX(Batt3!C42,Batt3!E42,Batt3!G42),MAX(Batt4!C42,Batt4!E42,Batt4!G42))</f>
        <v>1.27</v>
      </c>
      <c r="E46" s="3">
        <f t="shared" ref="E46" si="31">D46-C46</f>
        <v>1.1000000000000121E-2</v>
      </c>
      <c r="F46" s="3">
        <f>MAX(Batt1!I42,Batt2!I42,Batt3!I42,Batt4!I42)</f>
        <v>7.0000000000001172E-3</v>
      </c>
      <c r="G46" s="3">
        <f>(Batt1!B42+Batt2!B42+Batt3!B42+Batt4!B42)/2</f>
        <v>9.9750000000000014</v>
      </c>
      <c r="H46" s="8">
        <f>(Batt1!K42+Batt2!K42+Batt3!K42+Batt4!K42)/4</f>
        <v>0.9375</v>
      </c>
      <c r="I46" s="2">
        <v>1</v>
      </c>
      <c r="J46" s="9" t="s">
        <v>77</v>
      </c>
    </row>
    <row r="47" spans="1:10" x14ac:dyDescent="0.35">
      <c r="A47" s="1">
        <v>45897</v>
      </c>
      <c r="B47">
        <v>30</v>
      </c>
      <c r="C47" s="3">
        <f>MIN(MIN(Batt1!C43,Batt1!E43,Batt1!G43),MIN(Batt2!C43,Batt2!E43,Batt2!G43),MIN(Batt3!C43,Batt3!E43,Batt3!G43),MIN(Batt4!C43,Batt4!E43,Batt4!G43))</f>
        <v>0</v>
      </c>
      <c r="D47" s="3">
        <f>MAX(MAX(Batt1!C43,Batt1!E43,Batt1!G43),MAX(Batt2!C43,Batt2!E43,Batt2!G43),MAX(Batt3!C43,Batt3!E43,Batt3!G43),MAX(Batt4!C43,Batt4!E43,Batt4!G43))</f>
        <v>0</v>
      </c>
      <c r="E47" s="3">
        <f t="shared" ref="E47" si="32">D47-C47</f>
        <v>0</v>
      </c>
      <c r="F47" s="3">
        <f>MAX(Batt1!I43,Batt2!I43,Batt3!I43,Batt4!I43)</f>
        <v>0</v>
      </c>
      <c r="G47" s="3">
        <f>(Batt1!B43+Batt2!B43+Batt3!B43+Batt4!B43)/2</f>
        <v>0</v>
      </c>
      <c r="H47" s="8">
        <f>(Batt1!K43+Batt2!K43+Batt3!K43+Batt4!K43)/4</f>
        <v>0</v>
      </c>
      <c r="I47" s="2">
        <v>0.98</v>
      </c>
      <c r="J47" s="9" t="s">
        <v>78</v>
      </c>
    </row>
    <row r="48" spans="1:10" x14ac:dyDescent="0.35">
      <c r="A48" s="1">
        <v>45904</v>
      </c>
      <c r="B48">
        <v>29.9</v>
      </c>
      <c r="C48" s="3">
        <f>MIN(MIN(Batt1!C44,Batt1!E44,Batt1!G44),MIN(Batt2!C44,Batt2!E44,Batt2!G44),MIN(Batt3!C44,Batt3!E44,Batt3!G44),MIN(Batt4!C44,Batt4!E44,Batt4!G44))</f>
        <v>1.28</v>
      </c>
      <c r="D48" s="3">
        <f>MAX(MAX(Batt1!C44,Batt1!E44,Batt1!G44),MAX(Batt2!C44,Batt2!E44,Batt2!G44),MAX(Batt3!C44,Batt3!E44,Batt3!G44),MAX(Batt4!C44,Batt4!E44,Batt4!G44))</f>
        <v>1.292</v>
      </c>
      <c r="E48" s="3">
        <f t="shared" ref="E48" si="33">D48-C48</f>
        <v>1.2000000000000011E-2</v>
      </c>
      <c r="F48" s="3">
        <f>MAX(Batt1!I44,Batt2!I44,Batt3!I44,Batt4!I44)</f>
        <v>1.0000000000000009E-2</v>
      </c>
      <c r="G48" s="3">
        <f>(Batt1!B44+Batt2!B44+Batt3!B44+Batt4!B44)/2</f>
        <v>0</v>
      </c>
      <c r="H48" s="8">
        <f>(Batt1!K44+Batt2!K44+Batt3!K44+Batt4!K44)/4</f>
        <v>1.0407500000000001</v>
      </c>
      <c r="I48" s="2">
        <v>1</v>
      </c>
      <c r="J48" s="9" t="s">
        <v>79</v>
      </c>
    </row>
    <row r="49" spans="1:10" x14ac:dyDescent="0.35">
      <c r="A49" s="1">
        <v>46123</v>
      </c>
      <c r="B49">
        <v>25</v>
      </c>
      <c r="C49" s="3">
        <f>MIN(MIN(Batt1!C45,Batt1!E45,Batt1!G45),MIN(Batt2!C45,Batt2!E45,Batt2!G45),MIN(Batt3!C45,Batt3!E45,Batt3!G45),MIN(Batt4!C45,Batt4!E45,Batt4!G45))</f>
        <v>1.276</v>
      </c>
      <c r="D49" s="3">
        <f>MAX(MAX(Batt1!C45,Batt1!E45,Batt1!G45),MAX(Batt2!C45,Batt2!E45,Batt2!G45),MAX(Batt3!C45,Batt3!E45,Batt3!G45),MAX(Batt4!C45,Batt4!E45,Batt4!G45))</f>
        <v>1.29</v>
      </c>
      <c r="E49" s="3">
        <f t="shared" ref="E49" si="34">D49-C49</f>
        <v>1.4000000000000012E-2</v>
      </c>
      <c r="F49" s="3">
        <f>MAX(Batt1!I45,Batt2!I45,Batt3!I45,Batt4!I45)</f>
        <v>1.4000000000000012E-2</v>
      </c>
      <c r="G49" s="3">
        <f>(Batt1!B45+Batt2!B45+Batt3!B45+Batt4!B45)/2</f>
        <v>0</v>
      </c>
      <c r="H49" s="8">
        <f>(Batt1!K45+Batt2!K45+Batt3!K45+Batt4!K45)/4</f>
        <v>1.0274999999999999</v>
      </c>
      <c r="I49" s="2">
        <v>1</v>
      </c>
      <c r="J49" s="9" t="s">
        <v>80</v>
      </c>
    </row>
    <row r="50" spans="1:10" x14ac:dyDescent="0.35">
      <c r="A50" s="1">
        <v>46168</v>
      </c>
      <c r="B50">
        <v>30</v>
      </c>
      <c r="C50" s="3">
        <f>MIN(MIN(Batt1!C46,Batt1!E46,Batt1!G46),MIN(Batt2!C46,Batt2!E46,Batt2!G46),MIN(Batt3!C46,Batt3!E46,Batt3!G46),MIN(Batt4!C46,Batt4!E46,Batt4!G46))</f>
        <v>1.2869999999999999</v>
      </c>
      <c r="D50" s="3">
        <f>MAX(MAX(Batt1!C46,Batt1!E46,Batt1!G46),MAX(Batt2!C46,Batt2!E46,Batt2!G46),MAX(Batt3!C46,Batt3!E46,Batt3!G46),MAX(Batt4!C46,Batt4!E46,Batt4!G46))</f>
        <v>1.298</v>
      </c>
      <c r="E50" s="3">
        <f t="shared" ref="E50" si="35">D50-C50</f>
        <v>1.1000000000000121E-2</v>
      </c>
      <c r="F50" s="3">
        <f>MAX(Batt1!I46,Batt2!I46,Batt3!I46,Batt4!I46)</f>
        <v>1.1000000000000121E-2</v>
      </c>
      <c r="G50" s="3">
        <f>(Batt1!B46+Batt2!B46+Batt3!B46+Batt4!B46)/2</f>
        <v>0</v>
      </c>
      <c r="H50" s="8">
        <f>(Batt1!K46+Batt2!K46+Batt3!K46+Batt4!K46)/4</f>
        <v>1.0762500000000002</v>
      </c>
      <c r="I50" s="2">
        <v>1</v>
      </c>
      <c r="J50" s="9" t="s">
        <v>80</v>
      </c>
    </row>
  </sheetData>
  <mergeCells count="1">
    <mergeCell ref="C11:E1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46"/>
  <sheetViews>
    <sheetView topLeftCell="A31" workbookViewId="0">
      <selection activeCell="A46" sqref="A46"/>
    </sheetView>
  </sheetViews>
  <sheetFormatPr defaultRowHeight="14.5" x14ac:dyDescent="0.35"/>
  <cols>
    <col min="1" max="1" width="10.7265625" bestFit="1" customWidth="1"/>
    <col min="3" max="3" width="6" bestFit="1" customWidth="1"/>
    <col min="4" max="4" width="11.453125" bestFit="1" customWidth="1"/>
    <col min="5" max="5" width="6" bestFit="1" customWidth="1"/>
    <col min="6" max="6" width="11.453125" bestFit="1" customWidth="1"/>
    <col min="7" max="7" width="6" bestFit="1" customWidth="1"/>
    <col min="8" max="8" width="11.453125" bestFit="1" customWidth="1"/>
    <col min="9" max="9" width="12.26953125" bestFit="1" customWidth="1"/>
    <col min="10" max="10" width="17.81640625" bestFit="1" customWidth="1"/>
    <col min="11" max="11" width="11" bestFit="1" customWidth="1"/>
  </cols>
  <sheetData>
    <row r="1" spans="1:13" x14ac:dyDescent="0.35">
      <c r="A1" t="s">
        <v>6</v>
      </c>
      <c r="M1" t="s">
        <v>3</v>
      </c>
    </row>
    <row r="2" spans="1:13" x14ac:dyDescent="0.35">
      <c r="C2" s="15" t="s">
        <v>2</v>
      </c>
      <c r="D2" s="15"/>
      <c r="E2" s="15"/>
      <c r="F2" s="15"/>
      <c r="G2" s="15"/>
      <c r="H2" s="10"/>
      <c r="I2" s="7"/>
    </row>
    <row r="3" spans="1:13" x14ac:dyDescent="0.35">
      <c r="C3" s="10"/>
      <c r="D3" s="10" t="s">
        <v>24</v>
      </c>
      <c r="E3" s="10"/>
      <c r="F3" s="10" t="s">
        <v>25</v>
      </c>
      <c r="G3" s="10"/>
      <c r="H3" s="10" t="s">
        <v>26</v>
      </c>
      <c r="I3" s="10"/>
      <c r="J3" t="s">
        <v>30</v>
      </c>
    </row>
    <row r="4" spans="1:13" x14ac:dyDescent="0.35">
      <c r="A4" t="s">
        <v>28</v>
      </c>
      <c r="C4" s="10" t="s">
        <v>29</v>
      </c>
      <c r="D4" s="10">
        <f>SUM(D9:D42)</f>
        <v>995</v>
      </c>
      <c r="E4" s="10"/>
      <c r="F4" s="10">
        <f>SUM(F9:F42)</f>
        <v>1065</v>
      </c>
      <c r="G4" s="10"/>
      <c r="H4" s="10">
        <f>SUM(H9:H42)</f>
        <v>1055</v>
      </c>
      <c r="I4" s="10"/>
      <c r="J4">
        <f>D4+F4+H4</f>
        <v>3115</v>
      </c>
    </row>
    <row r="5" spans="1:13" x14ac:dyDescent="0.35">
      <c r="A5" t="s">
        <v>81</v>
      </c>
      <c r="C5" s="10" t="s">
        <v>16</v>
      </c>
      <c r="D5" s="11">
        <f>D4/J4</f>
        <v>0.31942215088282505</v>
      </c>
      <c r="E5" s="10"/>
      <c r="F5" s="11">
        <f>F4/J4</f>
        <v>0.3418940609951846</v>
      </c>
      <c r="G5" s="10"/>
      <c r="H5" s="11">
        <f>H4/J4</f>
        <v>0.33868378812199035</v>
      </c>
      <c r="I5" s="10"/>
    </row>
    <row r="6" spans="1:13" x14ac:dyDescent="0.35">
      <c r="C6" s="10"/>
      <c r="D6" s="10"/>
      <c r="E6" s="10"/>
      <c r="F6" s="10"/>
      <c r="G6" s="10"/>
      <c r="H6" s="10"/>
      <c r="I6" s="10"/>
    </row>
    <row r="7" spans="1:13" x14ac:dyDescent="0.35">
      <c r="C7" s="15" t="s">
        <v>24</v>
      </c>
      <c r="D7" s="15"/>
      <c r="E7" s="15" t="s">
        <v>25</v>
      </c>
      <c r="F7" s="15"/>
      <c r="G7" s="15" t="s">
        <v>26</v>
      </c>
      <c r="H7" s="15"/>
      <c r="I7" t="s">
        <v>31</v>
      </c>
      <c r="J7" t="s">
        <v>8</v>
      </c>
      <c r="K7" s="13" t="s">
        <v>5</v>
      </c>
    </row>
    <row r="8" spans="1:13" x14ac:dyDescent="0.35">
      <c r="A8" t="s">
        <v>0</v>
      </c>
      <c r="B8" t="s">
        <v>1</v>
      </c>
      <c r="C8" t="s">
        <v>4</v>
      </c>
      <c r="D8" t="s">
        <v>27</v>
      </c>
      <c r="E8" t="s">
        <v>4</v>
      </c>
      <c r="F8" t="s">
        <v>27</v>
      </c>
      <c r="G8" t="s">
        <v>4</v>
      </c>
      <c r="H8" t="s">
        <v>27</v>
      </c>
      <c r="I8" t="s">
        <v>4</v>
      </c>
      <c r="J8" t="s">
        <v>9</v>
      </c>
      <c r="K8" t="s">
        <v>7</v>
      </c>
      <c r="L8" t="s">
        <v>10</v>
      </c>
    </row>
    <row r="9" spans="1:13" x14ac:dyDescent="0.35">
      <c r="A9" s="1">
        <f>All!A13</f>
        <v>43636</v>
      </c>
      <c r="B9">
        <v>6.28</v>
      </c>
      <c r="C9">
        <v>1.27</v>
      </c>
      <c r="D9">
        <v>0</v>
      </c>
      <c r="E9">
        <v>1.27</v>
      </c>
      <c r="F9">
        <v>10</v>
      </c>
      <c r="G9">
        <v>1.27</v>
      </c>
      <c r="H9">
        <v>0</v>
      </c>
      <c r="I9">
        <f t="shared" ref="I9:I14" si="0">MAX(C9,E9,G9)-MIN(C9,E9,G9)</f>
        <v>0</v>
      </c>
      <c r="J9" s="3">
        <f t="shared" ref="J9:J14" si="1">((C9+E9+G9)/3)</f>
        <v>1.27</v>
      </c>
      <c r="K9" s="8">
        <v>0.96499999999999997</v>
      </c>
      <c r="L9" t="s">
        <v>55</v>
      </c>
    </row>
    <row r="10" spans="1:13" x14ac:dyDescent="0.35">
      <c r="A10" s="1">
        <f>All!A14</f>
        <v>43637</v>
      </c>
      <c r="B10">
        <v>6.63</v>
      </c>
      <c r="C10">
        <v>1.2889999999999999</v>
      </c>
      <c r="D10">
        <v>0</v>
      </c>
      <c r="E10">
        <v>1.2869999999999999</v>
      </c>
      <c r="F10">
        <v>0</v>
      </c>
      <c r="G10">
        <v>1.2889999999999999</v>
      </c>
      <c r="H10">
        <v>0</v>
      </c>
      <c r="I10">
        <f t="shared" si="0"/>
        <v>2.0000000000000018E-3</v>
      </c>
      <c r="J10" s="3">
        <f t="shared" si="1"/>
        <v>1.2883333333333331</v>
      </c>
      <c r="K10" s="8">
        <v>1.06</v>
      </c>
    </row>
    <row r="11" spans="1:13" x14ac:dyDescent="0.35">
      <c r="A11" s="1">
        <f>All!A15</f>
        <v>43638</v>
      </c>
      <c r="B11">
        <v>7.08</v>
      </c>
      <c r="C11">
        <v>1.294</v>
      </c>
      <c r="D11">
        <v>0</v>
      </c>
      <c r="E11">
        <v>1.2929999999999999</v>
      </c>
      <c r="F11">
        <v>0</v>
      </c>
      <c r="G11">
        <v>1.2949999999999999</v>
      </c>
      <c r="H11">
        <v>0</v>
      </c>
      <c r="I11">
        <f t="shared" si="0"/>
        <v>2.0000000000000018E-3</v>
      </c>
      <c r="J11" s="3">
        <f t="shared" si="1"/>
        <v>1.2939999999999998</v>
      </c>
      <c r="K11" s="8">
        <v>1.0900000000000001</v>
      </c>
    </row>
    <row r="12" spans="1:13" x14ac:dyDescent="0.35">
      <c r="A12" s="1">
        <f>All!A16</f>
        <v>43660</v>
      </c>
      <c r="C12">
        <v>1.2629999999999999</v>
      </c>
      <c r="D12">
        <v>30</v>
      </c>
      <c r="E12">
        <v>1.2649999999999999</v>
      </c>
      <c r="F12">
        <v>30</v>
      </c>
      <c r="G12">
        <v>1.2729999999999999</v>
      </c>
      <c r="H12">
        <v>25</v>
      </c>
      <c r="I12">
        <f t="shared" si="0"/>
        <v>1.0000000000000009E-2</v>
      </c>
      <c r="J12" s="3">
        <f t="shared" si="1"/>
        <v>1.2669999999999997</v>
      </c>
      <c r="K12" s="8">
        <v>0.96</v>
      </c>
      <c r="L12" t="s">
        <v>53</v>
      </c>
    </row>
    <row r="13" spans="1:13" x14ac:dyDescent="0.35">
      <c r="A13" s="1">
        <f>All!A17</f>
        <v>43661</v>
      </c>
      <c r="C13">
        <v>1.272</v>
      </c>
      <c r="D13">
        <v>0</v>
      </c>
      <c r="E13">
        <v>1.272</v>
      </c>
      <c r="F13">
        <v>0</v>
      </c>
      <c r="G13">
        <v>1.2749999999999999</v>
      </c>
      <c r="H13">
        <v>0</v>
      </c>
      <c r="I13">
        <f t="shared" si="0"/>
        <v>2.9999999999998916E-3</v>
      </c>
      <c r="J13" s="3">
        <f t="shared" si="1"/>
        <v>1.2729999999999999</v>
      </c>
      <c r="K13" s="8">
        <v>1</v>
      </c>
      <c r="L13" t="s">
        <v>53</v>
      </c>
    </row>
    <row r="14" spans="1:13" x14ac:dyDescent="0.35">
      <c r="A14" s="1">
        <f>All!A18</f>
        <v>43698</v>
      </c>
      <c r="C14">
        <v>1.298</v>
      </c>
      <c r="D14">
        <v>35</v>
      </c>
      <c r="E14">
        <v>1.298</v>
      </c>
      <c r="F14">
        <v>40</v>
      </c>
      <c r="G14">
        <v>1.3</v>
      </c>
      <c r="H14">
        <v>40</v>
      </c>
      <c r="I14">
        <f t="shared" si="0"/>
        <v>2.0000000000000018E-3</v>
      </c>
      <c r="J14" s="3">
        <f t="shared" si="1"/>
        <v>1.2986666666666666</v>
      </c>
      <c r="K14" s="8">
        <v>1.1100000000000001</v>
      </c>
    </row>
    <row r="15" spans="1:13" x14ac:dyDescent="0.35">
      <c r="A15" s="1">
        <f>All!A19</f>
        <v>43705</v>
      </c>
      <c r="C15">
        <v>1.284</v>
      </c>
      <c r="D15">
        <v>0</v>
      </c>
      <c r="E15">
        <v>1.2829999999999999</v>
      </c>
      <c r="F15">
        <v>0</v>
      </c>
      <c r="G15">
        <v>1.286</v>
      </c>
      <c r="H15">
        <v>0</v>
      </c>
      <c r="I15">
        <f t="shared" ref="I15" si="2">MAX(C15,E15,G15)-MIN(C15,E15,G15)</f>
        <v>3.0000000000001137E-3</v>
      </c>
      <c r="J15" s="3">
        <f t="shared" ref="J15" si="3">((C15+E15+G15)/3)</f>
        <v>1.2843333333333333</v>
      </c>
      <c r="K15" s="8">
        <v>1.0349999999999999</v>
      </c>
    </row>
    <row r="16" spans="1:13" x14ac:dyDescent="0.35">
      <c r="A16" s="1">
        <f>All!A20</f>
        <v>43726</v>
      </c>
      <c r="C16">
        <v>1.2749999999999999</v>
      </c>
      <c r="D16">
        <v>30</v>
      </c>
      <c r="E16">
        <v>1.274</v>
      </c>
      <c r="F16">
        <v>30</v>
      </c>
      <c r="G16">
        <v>1.2769999999999999</v>
      </c>
      <c r="H16">
        <v>30</v>
      </c>
      <c r="I16">
        <f t="shared" ref="I16" si="4">MAX(C16,E16,G16)-MIN(C16,E16,G16)</f>
        <v>2.9999999999998916E-3</v>
      </c>
      <c r="J16" s="3">
        <f t="shared" ref="J16" si="5">((C16+E16+G16)/3)</f>
        <v>1.2753333333333332</v>
      </c>
      <c r="K16" s="8">
        <v>1</v>
      </c>
      <c r="L16" t="s">
        <v>53</v>
      </c>
    </row>
    <row r="17" spans="1:12" x14ac:dyDescent="0.35">
      <c r="A17" s="1">
        <f>All!A21</f>
        <v>43756</v>
      </c>
      <c r="C17">
        <v>1.302</v>
      </c>
      <c r="D17">
        <v>40</v>
      </c>
      <c r="E17">
        <v>1.302</v>
      </c>
      <c r="F17">
        <v>55</v>
      </c>
      <c r="G17">
        <v>1.302</v>
      </c>
      <c r="H17">
        <v>50</v>
      </c>
      <c r="I17">
        <f t="shared" ref="I17" si="6">MAX(C17,E17,G17)-MIN(C17,E17,G17)</f>
        <v>0</v>
      </c>
      <c r="J17" s="3">
        <f t="shared" ref="J17" si="7">((C17+E17+G17)/3)</f>
        <v>1.302</v>
      </c>
      <c r="K17" s="8">
        <v>1.1200000000000001</v>
      </c>
    </row>
    <row r="18" spans="1:12" x14ac:dyDescent="0.35">
      <c r="A18" s="1">
        <f>All!A22</f>
        <v>43757</v>
      </c>
      <c r="B18">
        <v>6.75</v>
      </c>
      <c r="C18">
        <v>1.2829999999999999</v>
      </c>
      <c r="D18">
        <v>0</v>
      </c>
      <c r="E18">
        <v>1.276</v>
      </c>
      <c r="F18">
        <v>0</v>
      </c>
      <c r="G18">
        <v>1.2809999999999999</v>
      </c>
      <c r="H18">
        <v>0</v>
      </c>
      <c r="I18">
        <f t="shared" ref="I18" si="8">MAX(C18,E18,G18)-MIN(C18,E18,G18)</f>
        <v>6.9999999999998952E-3</v>
      </c>
      <c r="J18" s="3">
        <f t="shared" ref="J18" si="9">((C18+E18+G18)/3)</f>
        <v>1.28</v>
      </c>
      <c r="K18" s="8">
        <v>1</v>
      </c>
      <c r="L18" t="s">
        <v>53</v>
      </c>
    </row>
    <row r="19" spans="1:12" x14ac:dyDescent="0.35">
      <c r="A19" s="1">
        <f>All!A23</f>
        <v>44449</v>
      </c>
      <c r="B19">
        <v>6.63</v>
      </c>
      <c r="D19">
        <v>210</v>
      </c>
      <c r="F19">
        <v>220</v>
      </c>
      <c r="H19">
        <v>210</v>
      </c>
      <c r="J19" s="3"/>
      <c r="K19" s="8"/>
    </row>
    <row r="20" spans="1:12" x14ac:dyDescent="0.35">
      <c r="A20" s="1">
        <f>All!A24</f>
        <v>44450</v>
      </c>
      <c r="C20">
        <v>1.238</v>
      </c>
      <c r="D20">
        <v>0</v>
      </c>
      <c r="E20">
        <v>1.2549999999999999</v>
      </c>
      <c r="F20">
        <v>0</v>
      </c>
      <c r="G20">
        <v>1.25</v>
      </c>
      <c r="H20">
        <v>0</v>
      </c>
      <c r="I20">
        <f t="shared" ref="I20" si="10">MAX(C20,E20,G20)-MIN(C20,E20,G20)</f>
        <v>1.6999999999999904E-2</v>
      </c>
      <c r="J20" s="3">
        <f t="shared" ref="J20" si="11">((C20+E20+G20)/3)</f>
        <v>1.2476666666666667</v>
      </c>
      <c r="K20" s="8">
        <v>0.85</v>
      </c>
    </row>
    <row r="21" spans="1:12" x14ac:dyDescent="0.35">
      <c r="A21" s="1">
        <f>All!A25</f>
        <v>44452</v>
      </c>
      <c r="C21">
        <v>1.27</v>
      </c>
      <c r="D21">
        <v>0</v>
      </c>
      <c r="E21">
        <v>1.2749999999999999</v>
      </c>
      <c r="F21">
        <v>0</v>
      </c>
      <c r="G21">
        <v>1.27</v>
      </c>
      <c r="H21">
        <v>0</v>
      </c>
      <c r="I21">
        <f t="shared" ref="I21" si="12">MAX(C21,E21,G21)-MIN(C21,E21,G21)</f>
        <v>4.9999999999998934E-3</v>
      </c>
      <c r="J21" s="3">
        <f t="shared" ref="J21" si="13">((C21+E21+G21)/3)</f>
        <v>1.2716666666666667</v>
      </c>
      <c r="K21" s="8">
        <v>0.97499999999999998</v>
      </c>
    </row>
    <row r="22" spans="1:12" x14ac:dyDescent="0.35">
      <c r="A22" s="1">
        <f>All!A26</f>
        <v>44453</v>
      </c>
      <c r="C22">
        <v>1.292</v>
      </c>
      <c r="D22">
        <v>0</v>
      </c>
      <c r="E22">
        <v>1.2909999999999999</v>
      </c>
      <c r="F22">
        <v>0</v>
      </c>
      <c r="G22">
        <v>1.292</v>
      </c>
      <c r="H22">
        <v>0</v>
      </c>
      <c r="I22">
        <f t="shared" ref="I22" si="14">MAX(C22,E22,G22)-MIN(C22,E22,G22)</f>
        <v>1.0000000000001119E-3</v>
      </c>
      <c r="J22" s="3">
        <f t="shared" ref="J22" si="15">((C22+E22+G22)/3)</f>
        <v>1.2916666666666667</v>
      </c>
      <c r="K22" s="8">
        <v>1.08</v>
      </c>
    </row>
    <row r="23" spans="1:12" x14ac:dyDescent="0.35">
      <c r="A23" s="1">
        <f>All!A27</f>
        <v>44462</v>
      </c>
      <c r="C23">
        <v>1.2909999999999999</v>
      </c>
      <c r="D23">
        <v>30</v>
      </c>
      <c r="E23">
        <v>1.2909999999999999</v>
      </c>
      <c r="F23">
        <v>20</v>
      </c>
      <c r="G23">
        <v>1.2949999999999999</v>
      </c>
      <c r="H23">
        <v>20</v>
      </c>
      <c r="I23">
        <f t="shared" ref="I23:I24" si="16">MAX(C23,E23,G23)-MIN(C23,E23,G23)</f>
        <v>4.0000000000000036E-3</v>
      </c>
      <c r="J23" s="3">
        <f t="shared" ref="J23:J24" si="17">((C23+E23+G23)/3)</f>
        <v>1.2923333333333333</v>
      </c>
      <c r="K23" s="8">
        <v>1.08</v>
      </c>
    </row>
    <row r="24" spans="1:12" x14ac:dyDescent="0.35">
      <c r="A24" s="1">
        <f>All!A28</f>
        <v>44671</v>
      </c>
      <c r="C24">
        <v>1.29</v>
      </c>
      <c r="D24">
        <v>20</v>
      </c>
      <c r="E24">
        <v>1.298</v>
      </c>
      <c r="F24">
        <v>25</v>
      </c>
      <c r="G24">
        <v>1.298</v>
      </c>
      <c r="H24">
        <v>25</v>
      </c>
      <c r="I24">
        <f t="shared" si="16"/>
        <v>8.0000000000000071E-3</v>
      </c>
      <c r="J24" s="3">
        <f t="shared" si="17"/>
        <v>1.2953333333333334</v>
      </c>
      <c r="K24" s="8">
        <v>1.095</v>
      </c>
    </row>
    <row r="25" spans="1:12" x14ac:dyDescent="0.35">
      <c r="A25" s="1">
        <f>All!A29</f>
        <v>44724</v>
      </c>
      <c r="B25">
        <v>6.73</v>
      </c>
      <c r="C25">
        <v>1.3</v>
      </c>
      <c r="D25">
        <v>35</v>
      </c>
      <c r="E25">
        <v>1.3049999999999999</v>
      </c>
      <c r="F25">
        <v>35</v>
      </c>
      <c r="G25">
        <v>1.3049999999999999</v>
      </c>
      <c r="H25">
        <v>45</v>
      </c>
      <c r="I25">
        <f t="shared" ref="I25" si="18">MAX(C25,E25,G25)-MIN(C25,E25,G25)</f>
        <v>4.9999999999998934E-3</v>
      </c>
      <c r="J25" s="3">
        <f t="shared" ref="J25" si="19">((C25+E25+G25)/3)</f>
        <v>1.3033333333333335</v>
      </c>
      <c r="K25" s="8">
        <v>1.115</v>
      </c>
    </row>
    <row r="26" spans="1:12" x14ac:dyDescent="0.35">
      <c r="A26" s="1">
        <f>All!A30</f>
        <v>44729</v>
      </c>
      <c r="C26">
        <v>1.286</v>
      </c>
      <c r="E26">
        <v>1.288</v>
      </c>
      <c r="G26">
        <v>1.2889999999999999</v>
      </c>
      <c r="I26">
        <f t="shared" ref="I26" si="20">MAX(C26,E26,G26)-MIN(C26,E26,G26)</f>
        <v>2.9999999999998916E-3</v>
      </c>
      <c r="J26" s="3">
        <f t="shared" ref="J26" si="21">((C26+E26+G26)/3)</f>
        <v>1.2876666666666665</v>
      </c>
      <c r="K26" s="8">
        <v>1.06</v>
      </c>
    </row>
    <row r="27" spans="1:12" x14ac:dyDescent="0.35">
      <c r="A27" s="1">
        <f>All!A31</f>
        <v>44759</v>
      </c>
      <c r="C27">
        <v>1.284</v>
      </c>
      <c r="D27">
        <v>50</v>
      </c>
      <c r="E27">
        <v>1.2829999999999999</v>
      </c>
      <c r="F27">
        <v>50</v>
      </c>
      <c r="G27">
        <v>1.2849999999999999</v>
      </c>
      <c r="H27">
        <v>45</v>
      </c>
      <c r="I27">
        <f t="shared" ref="I27" si="22">MAX(C27,E27,G27)-MIN(C27,E27,G27)</f>
        <v>2.0000000000000018E-3</v>
      </c>
      <c r="J27" s="3">
        <f t="shared" ref="J27" si="23">((C27+E27+G27)/3)</f>
        <v>1.284</v>
      </c>
      <c r="K27" s="8">
        <v>1.0349999999999999</v>
      </c>
    </row>
    <row r="28" spans="1:12" x14ac:dyDescent="0.35">
      <c r="A28" s="1">
        <f>All!A32</f>
        <v>44801</v>
      </c>
      <c r="C28">
        <v>1.2769999999999999</v>
      </c>
      <c r="D28">
        <v>40</v>
      </c>
      <c r="E28">
        <v>1.282</v>
      </c>
      <c r="F28">
        <v>30</v>
      </c>
      <c r="G28">
        <v>1.2829999999999999</v>
      </c>
      <c r="H28">
        <v>30</v>
      </c>
      <c r="I28">
        <f t="shared" ref="I28" si="24">MAX(C28,E28,G28)-MIN(C28,E28,G28)</f>
        <v>6.0000000000000053E-3</v>
      </c>
      <c r="J28" s="3">
        <f t="shared" ref="J28" si="25">((C28+E28+G28)/3)</f>
        <v>1.2806666666666666</v>
      </c>
      <c r="K28" s="8">
        <v>1.02</v>
      </c>
    </row>
    <row r="29" spans="1:12" x14ac:dyDescent="0.35">
      <c r="A29" s="1">
        <f>All!A33</f>
        <v>44844</v>
      </c>
      <c r="D29">
        <v>80</v>
      </c>
      <c r="F29">
        <v>110</v>
      </c>
      <c r="H29">
        <v>110</v>
      </c>
      <c r="I29">
        <f t="shared" ref="I29" si="26">MAX(C29,E29,G29)-MIN(C29,E29,G29)</f>
        <v>0</v>
      </c>
      <c r="J29" s="3">
        <f t="shared" ref="J29" si="27">((C29+E29+G29)/3)</f>
        <v>0</v>
      </c>
      <c r="K29" s="8"/>
    </row>
    <row r="30" spans="1:12" x14ac:dyDescent="0.35">
      <c r="A30" s="1">
        <f>All!A34</f>
        <v>44846</v>
      </c>
      <c r="C30">
        <v>1.2729999999999999</v>
      </c>
      <c r="E30">
        <v>1.2729999999999999</v>
      </c>
      <c r="G30">
        <v>1.2709999999999999</v>
      </c>
      <c r="I30">
        <f t="shared" ref="I30" si="28">MAX(C30,E30,G30)-MIN(C30,E30,G30)</f>
        <v>2.0000000000000018E-3</v>
      </c>
      <c r="J30" s="3">
        <f t="shared" ref="J30" si="29">((C30+E30+G30)/3)</f>
        <v>1.2723333333333333</v>
      </c>
      <c r="K30" s="8">
        <v>0.97499999999999998</v>
      </c>
    </row>
    <row r="31" spans="1:12" x14ac:dyDescent="0.35">
      <c r="A31" s="1">
        <f>All!A35</f>
        <v>44848</v>
      </c>
      <c r="C31">
        <v>1.282</v>
      </c>
      <c r="E31">
        <v>1.2829999999999999</v>
      </c>
      <c r="G31">
        <v>1.2829999999999999</v>
      </c>
      <c r="I31">
        <f t="shared" ref="I31" si="30">MAX(C31,E31,G31)-MIN(C31,E31,G31)</f>
        <v>9.9999999999988987E-4</v>
      </c>
      <c r="J31" s="3">
        <f t="shared" ref="J31" si="31">((C31+E31+G31)/3)</f>
        <v>1.2826666666666666</v>
      </c>
      <c r="K31" s="8">
        <v>1.03</v>
      </c>
    </row>
    <row r="32" spans="1:12" x14ac:dyDescent="0.35">
      <c r="A32" s="1">
        <f>All!A36</f>
        <v>45050</v>
      </c>
      <c r="C32">
        <v>1.2949999999999999</v>
      </c>
      <c r="D32">
        <v>65</v>
      </c>
      <c r="E32">
        <v>1.298</v>
      </c>
      <c r="F32">
        <v>65</v>
      </c>
      <c r="G32">
        <v>1.298</v>
      </c>
      <c r="H32">
        <v>65</v>
      </c>
      <c r="I32">
        <f t="shared" ref="I32" si="32">MAX(C32,E32,G32)-MIN(C32,E32,G32)</f>
        <v>3.0000000000001137E-3</v>
      </c>
      <c r="J32" s="3">
        <f t="shared" ref="J32" si="33">((C32+E32+G32)/3)</f>
        <v>1.2969999999999999</v>
      </c>
      <c r="K32" s="8">
        <v>1.1100000000000001</v>
      </c>
    </row>
    <row r="33" spans="1:12" x14ac:dyDescent="0.35">
      <c r="A33" s="1">
        <f>All!A37</f>
        <v>45072</v>
      </c>
      <c r="C33">
        <v>1.27</v>
      </c>
      <c r="D33">
        <v>0</v>
      </c>
      <c r="E33">
        <v>1.274</v>
      </c>
      <c r="F33">
        <v>0</v>
      </c>
      <c r="G33">
        <v>1.2729999999999999</v>
      </c>
      <c r="H33">
        <v>0</v>
      </c>
      <c r="I33">
        <f t="shared" ref="I33" si="34">MAX(C33,E33,G33)-MIN(C33,E33,G33)</f>
        <v>4.0000000000000036E-3</v>
      </c>
      <c r="J33" s="3">
        <f t="shared" ref="J33" si="35">((C33+E33+G33)/3)</f>
        <v>1.2723333333333333</v>
      </c>
      <c r="K33" s="8">
        <v>0.97499999999999998</v>
      </c>
    </row>
    <row r="34" spans="1:12" x14ac:dyDescent="0.35">
      <c r="A34" s="1">
        <f>All!A38</f>
        <v>45082</v>
      </c>
      <c r="C34">
        <v>1.292</v>
      </c>
      <c r="D34">
        <v>30</v>
      </c>
      <c r="E34">
        <v>1.2949999999999999</v>
      </c>
      <c r="F34">
        <v>30</v>
      </c>
      <c r="G34">
        <v>1.298</v>
      </c>
      <c r="H34">
        <v>30</v>
      </c>
      <c r="I34">
        <f t="shared" ref="I34" si="36">MAX(C34,E34,G34)-MIN(C34,E34,G34)</f>
        <v>6.0000000000000053E-3</v>
      </c>
      <c r="J34" s="3">
        <f t="shared" ref="J34" si="37">((C34+E34+G34)/3)</f>
        <v>1.2949999999999999</v>
      </c>
      <c r="K34" s="8">
        <v>1.095</v>
      </c>
    </row>
    <row r="35" spans="1:12" x14ac:dyDescent="0.35">
      <c r="A35" s="1">
        <f>All!A39</f>
        <v>45545</v>
      </c>
      <c r="C35">
        <v>1.2829999999999999</v>
      </c>
      <c r="D35">
        <v>50</v>
      </c>
      <c r="E35">
        <v>1.282</v>
      </c>
      <c r="F35">
        <v>50</v>
      </c>
      <c r="G35">
        <v>1.2709999999999999</v>
      </c>
      <c r="H35">
        <v>50</v>
      </c>
      <c r="I35">
        <f t="shared" ref="I35" si="38">MAX(C35,E35,G35)-MIN(C35,E35,G35)</f>
        <v>1.2000000000000011E-2</v>
      </c>
      <c r="J35" s="3">
        <f t="shared" ref="J35" si="39">((C35+E35+G35)/3)</f>
        <v>1.2786666666666666</v>
      </c>
      <c r="K35" s="8">
        <v>1.01</v>
      </c>
    </row>
    <row r="36" spans="1:12" x14ac:dyDescent="0.35">
      <c r="A36" s="1">
        <f>All!A40</f>
        <v>45552</v>
      </c>
      <c r="C36">
        <v>1.272</v>
      </c>
      <c r="D36">
        <v>0</v>
      </c>
      <c r="E36">
        <v>1.276</v>
      </c>
      <c r="F36">
        <v>20</v>
      </c>
      <c r="G36">
        <v>1.2749999999999999</v>
      </c>
      <c r="H36">
        <v>20</v>
      </c>
      <c r="I36">
        <f t="shared" ref="I36" si="40">MAX(C36,E36,G36)-MIN(C36,E36,G36)</f>
        <v>4.0000000000000036E-3</v>
      </c>
      <c r="J36" s="3">
        <f t="shared" ref="J36" si="41">((C36+E36+G36)/3)</f>
        <v>1.2743333333333333</v>
      </c>
      <c r="K36" s="8">
        <v>0.98499999999999999</v>
      </c>
    </row>
    <row r="37" spans="1:12" x14ac:dyDescent="0.35">
      <c r="A37" s="1">
        <f>All!A41</f>
        <v>45557</v>
      </c>
      <c r="C37">
        <v>1.28</v>
      </c>
      <c r="D37">
        <v>0</v>
      </c>
      <c r="E37">
        <v>1.282</v>
      </c>
      <c r="G37">
        <v>1.268</v>
      </c>
      <c r="I37">
        <f t="shared" ref="I37" si="42">MAX(C37,E37,G37)-MIN(C37,E37,G37)</f>
        <v>1.4000000000000012E-2</v>
      </c>
      <c r="J37" s="3">
        <f t="shared" ref="J37" si="43">((C37+E37+G37)/3)</f>
        <v>1.2766666666666666</v>
      </c>
      <c r="K37" s="8">
        <v>1</v>
      </c>
    </row>
    <row r="38" spans="1:12" x14ac:dyDescent="0.35">
      <c r="A38" s="1">
        <f>All!A42</f>
        <v>45578</v>
      </c>
      <c r="D38">
        <v>70</v>
      </c>
      <c r="F38">
        <v>60</v>
      </c>
      <c r="H38">
        <v>60</v>
      </c>
      <c r="I38">
        <f t="shared" ref="I38" si="44">MAX(C38,E38,G38)-MIN(C38,E38,G38)</f>
        <v>0</v>
      </c>
      <c r="J38" s="3">
        <f t="shared" ref="J38" si="45">((C38+E38+G38)/3)</f>
        <v>0</v>
      </c>
      <c r="K38" s="8"/>
    </row>
    <row r="39" spans="1:12" x14ac:dyDescent="0.35">
      <c r="A39" s="1">
        <f>All!A43</f>
        <v>45585</v>
      </c>
      <c r="C39">
        <v>1.284</v>
      </c>
      <c r="D39">
        <v>20</v>
      </c>
      <c r="E39">
        <v>1.288</v>
      </c>
      <c r="F39">
        <v>20</v>
      </c>
      <c r="G39">
        <v>1.2789999999999999</v>
      </c>
      <c r="H39">
        <v>30</v>
      </c>
      <c r="I39">
        <f t="shared" ref="I39" si="46">MAX(C39,E39,G39)-MIN(C39,E39,G39)</f>
        <v>9.000000000000119E-3</v>
      </c>
      <c r="J39" s="3">
        <f t="shared" ref="J39" si="47">((C39+E39+G39)/3)</f>
        <v>1.2836666666666667</v>
      </c>
      <c r="K39" s="8">
        <v>1.0349999999999999</v>
      </c>
      <c r="L39" t="s">
        <v>74</v>
      </c>
    </row>
    <row r="40" spans="1:12" x14ac:dyDescent="0.35">
      <c r="A40" s="1">
        <f>All!A44</f>
        <v>45797</v>
      </c>
      <c r="B40">
        <v>6.66</v>
      </c>
      <c r="C40">
        <v>1.292</v>
      </c>
      <c r="D40">
        <v>60</v>
      </c>
      <c r="E40">
        <v>1.296</v>
      </c>
      <c r="F40">
        <v>60</v>
      </c>
      <c r="G40">
        <v>1.2829999999999999</v>
      </c>
      <c r="H40">
        <v>70</v>
      </c>
      <c r="I40">
        <f t="shared" ref="I40" si="48">MAX(C40,E40,G40)-MIN(C40,E40,G40)</f>
        <v>1.3000000000000123E-2</v>
      </c>
      <c r="J40" s="3">
        <f t="shared" ref="J40:J45" si="49">((C40+E40+G40)/3)</f>
        <v>1.2903333333333333</v>
      </c>
      <c r="K40" s="8">
        <v>1.0649999999999999</v>
      </c>
    </row>
    <row r="41" spans="1:12" x14ac:dyDescent="0.35">
      <c r="A41" s="1">
        <f>All!A45</f>
        <v>45834</v>
      </c>
      <c r="C41">
        <v>1.268</v>
      </c>
      <c r="D41">
        <v>60</v>
      </c>
      <c r="E41">
        <v>1.272</v>
      </c>
      <c r="F41">
        <v>50</v>
      </c>
      <c r="G41">
        <v>1.27</v>
      </c>
      <c r="H41">
        <v>50</v>
      </c>
      <c r="I41">
        <f>MAX(C41,E41,G41)-MIN(C41,E41,G41)</f>
        <v>4.0000000000000036E-3</v>
      </c>
      <c r="J41" s="3">
        <f t="shared" si="49"/>
        <v>1.27</v>
      </c>
      <c r="K41" s="8">
        <v>0.96</v>
      </c>
    </row>
    <row r="42" spans="1:12" x14ac:dyDescent="0.35">
      <c r="A42" s="1">
        <f>All!A46</f>
        <v>45855</v>
      </c>
      <c r="B42">
        <v>6.65</v>
      </c>
      <c r="C42">
        <v>1.27</v>
      </c>
      <c r="D42">
        <v>40</v>
      </c>
      <c r="E42">
        <v>1.2669999999999999</v>
      </c>
      <c r="F42">
        <v>55</v>
      </c>
      <c r="G42">
        <v>1.2669999999999999</v>
      </c>
      <c r="H42">
        <v>50</v>
      </c>
      <c r="I42">
        <f>MAX(C42,E42,G42)-MIN(C42,E42,G42)</f>
        <v>3.0000000000001137E-3</v>
      </c>
      <c r="J42" s="3">
        <f t="shared" si="49"/>
        <v>1.268</v>
      </c>
      <c r="K42" s="8">
        <v>0.95499999999999996</v>
      </c>
    </row>
    <row r="43" spans="1:12" x14ac:dyDescent="0.35">
      <c r="A43" s="1">
        <f>All!A47</f>
        <v>45897</v>
      </c>
      <c r="D43">
        <v>80</v>
      </c>
      <c r="F43">
        <v>80</v>
      </c>
      <c r="H43">
        <v>80</v>
      </c>
      <c r="I43">
        <f>MAX(C43,E43,G43)-MIN(C43,E43,G43)</f>
        <v>0</v>
      </c>
      <c r="J43" s="3">
        <f t="shared" si="49"/>
        <v>0</v>
      </c>
      <c r="K43" s="8"/>
    </row>
    <row r="44" spans="1:12" x14ac:dyDescent="0.35">
      <c r="A44" s="1">
        <f>All!A48</f>
        <v>45904</v>
      </c>
      <c r="C44">
        <v>1.2829999999999999</v>
      </c>
      <c r="D44">
        <v>20</v>
      </c>
      <c r="E44">
        <v>1.2909999999999999</v>
      </c>
      <c r="F44">
        <v>20</v>
      </c>
      <c r="G44">
        <v>1.284</v>
      </c>
      <c r="H44">
        <v>20</v>
      </c>
      <c r="I44">
        <f>MAX(C44,E44,G44)-MIN(C44,E44,G44)</f>
        <v>8.0000000000000071E-3</v>
      </c>
      <c r="J44" s="3">
        <f t="shared" si="49"/>
        <v>1.2859999999999998</v>
      </c>
      <c r="K44" s="8">
        <v>1.0449999999999999</v>
      </c>
    </row>
    <row r="45" spans="1:12" x14ac:dyDescent="0.35">
      <c r="A45" s="1">
        <f>All!A49</f>
        <v>46123</v>
      </c>
      <c r="C45">
        <v>1.2849999999999999</v>
      </c>
      <c r="D45">
        <v>65</v>
      </c>
      <c r="E45">
        <v>1.29</v>
      </c>
      <c r="F45">
        <v>80</v>
      </c>
      <c r="G45">
        <v>1.276</v>
      </c>
      <c r="H45">
        <v>100</v>
      </c>
      <c r="I45">
        <f>MAX(C45,E45,G45)-MIN(C45,E45,G45)</f>
        <v>1.4000000000000012E-2</v>
      </c>
      <c r="J45" s="3">
        <f t="shared" si="49"/>
        <v>1.2836666666666667</v>
      </c>
      <c r="K45" s="8">
        <v>1.04</v>
      </c>
    </row>
    <row r="46" spans="1:12" x14ac:dyDescent="0.35">
      <c r="A46" s="1">
        <f>All!A50</f>
        <v>46168</v>
      </c>
      <c r="C46" s="16">
        <v>1.2929999999999999</v>
      </c>
      <c r="D46" s="16">
        <v>40</v>
      </c>
      <c r="E46" s="16">
        <v>1.298</v>
      </c>
      <c r="F46" s="16">
        <v>40</v>
      </c>
      <c r="G46" s="16">
        <v>1.2869999999999999</v>
      </c>
      <c r="H46" s="16">
        <v>40</v>
      </c>
      <c r="I46">
        <f>MAX(C46,E46,G46)-MIN(C46,E46,G46)</f>
        <v>1.1000000000000121E-2</v>
      </c>
      <c r="J46" s="3">
        <f t="shared" ref="J46" si="50">((C46+E46+G46)/3)</f>
        <v>1.2926666666666666</v>
      </c>
      <c r="K46" s="17">
        <v>1.085</v>
      </c>
    </row>
  </sheetData>
  <mergeCells count="4">
    <mergeCell ref="C2:G2"/>
    <mergeCell ref="C7:D7"/>
    <mergeCell ref="E7:F7"/>
    <mergeCell ref="G7:H7"/>
  </mergeCells>
  <pageMargins left="0.7" right="0.7" top="0.75" bottom="0.75" header="0.3" footer="0.3"/>
  <pageSetup paperSize="9" orientation="portrait" horizontalDpi="4294967292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46"/>
  <sheetViews>
    <sheetView topLeftCell="A31" workbookViewId="0">
      <selection activeCell="A46" sqref="A46"/>
    </sheetView>
  </sheetViews>
  <sheetFormatPr defaultRowHeight="14.5" x14ac:dyDescent="0.35"/>
  <cols>
    <col min="1" max="1" width="10.7265625" bestFit="1" customWidth="1"/>
    <col min="3" max="3" width="6" bestFit="1" customWidth="1"/>
    <col min="4" max="4" width="11.453125" bestFit="1" customWidth="1"/>
    <col min="5" max="5" width="6" bestFit="1" customWidth="1"/>
    <col min="6" max="6" width="11.453125" bestFit="1" customWidth="1"/>
    <col min="7" max="7" width="6" bestFit="1" customWidth="1"/>
    <col min="8" max="8" width="11.453125" bestFit="1" customWidth="1"/>
    <col min="9" max="9" width="12.26953125" bestFit="1" customWidth="1"/>
    <col min="10" max="10" width="17.81640625" bestFit="1" customWidth="1"/>
    <col min="11" max="11" width="10.7265625" customWidth="1"/>
  </cols>
  <sheetData>
    <row r="2" spans="1:12" x14ac:dyDescent="0.35">
      <c r="C2" s="15" t="s">
        <v>2</v>
      </c>
      <c r="D2" s="15"/>
      <c r="E2" s="15"/>
      <c r="F2" s="15"/>
      <c r="G2" s="15"/>
      <c r="H2" s="10"/>
      <c r="I2" s="7"/>
    </row>
    <row r="3" spans="1:12" x14ac:dyDescent="0.35">
      <c r="C3" s="10"/>
      <c r="D3" s="10" t="s">
        <v>24</v>
      </c>
      <c r="E3" s="10"/>
      <c r="F3" s="10" t="s">
        <v>25</v>
      </c>
      <c r="G3" s="10"/>
      <c r="H3" s="10" t="s">
        <v>26</v>
      </c>
      <c r="I3" s="10"/>
      <c r="J3" t="s">
        <v>30</v>
      </c>
    </row>
    <row r="4" spans="1:12" x14ac:dyDescent="0.35">
      <c r="A4" t="s">
        <v>28</v>
      </c>
      <c r="C4" s="10" t="s">
        <v>29</v>
      </c>
      <c r="D4" s="10">
        <f>SUM(D9:D54)</f>
        <v>1295</v>
      </c>
      <c r="E4" s="10"/>
      <c r="F4" s="10">
        <f>SUM(F9:F54)</f>
        <v>1300</v>
      </c>
      <c r="G4" s="10"/>
      <c r="H4" s="10">
        <f>SUM(H9:H54)</f>
        <v>1300</v>
      </c>
      <c r="I4" s="10"/>
      <c r="J4">
        <f>D4+F4+H4</f>
        <v>3895</v>
      </c>
    </row>
    <row r="5" spans="1:12" x14ac:dyDescent="0.35">
      <c r="A5" t="s">
        <v>81</v>
      </c>
      <c r="C5" s="10" t="s">
        <v>16</v>
      </c>
      <c r="D5" s="11">
        <f>D4/J4</f>
        <v>0.33247753530166879</v>
      </c>
      <c r="E5" s="10"/>
      <c r="F5" s="11">
        <f>F4/J4</f>
        <v>0.3337612323491656</v>
      </c>
      <c r="G5" s="10"/>
      <c r="H5" s="11">
        <f>H4/J4</f>
        <v>0.3337612323491656</v>
      </c>
      <c r="I5" s="10"/>
    </row>
    <row r="6" spans="1:12" x14ac:dyDescent="0.35">
      <c r="C6" s="10"/>
      <c r="D6" s="10"/>
      <c r="E6" s="10"/>
      <c r="F6" s="10"/>
      <c r="G6" s="10"/>
      <c r="H6" s="10"/>
      <c r="I6" s="10"/>
    </row>
    <row r="7" spans="1:12" x14ac:dyDescent="0.35">
      <c r="C7" s="15" t="s">
        <v>24</v>
      </c>
      <c r="D7" s="15"/>
      <c r="E7" s="15" t="s">
        <v>25</v>
      </c>
      <c r="F7" s="15"/>
      <c r="G7" s="15" t="s">
        <v>26</v>
      </c>
      <c r="H7" s="15"/>
      <c r="I7" t="s">
        <v>31</v>
      </c>
      <c r="J7" t="s">
        <v>8</v>
      </c>
      <c r="K7" s="13" t="s">
        <v>5</v>
      </c>
    </row>
    <row r="8" spans="1:12" x14ac:dyDescent="0.35">
      <c r="A8" t="s">
        <v>0</v>
      </c>
      <c r="B8" t="s">
        <v>1</v>
      </c>
      <c r="C8" t="s">
        <v>4</v>
      </c>
      <c r="D8" t="s">
        <v>27</v>
      </c>
      <c r="E8" t="s">
        <v>4</v>
      </c>
      <c r="F8" t="s">
        <v>27</v>
      </c>
      <c r="G8" t="s">
        <v>4</v>
      </c>
      <c r="H8" t="s">
        <v>27</v>
      </c>
      <c r="I8" t="s">
        <v>4</v>
      </c>
      <c r="J8" t="s">
        <v>9</v>
      </c>
      <c r="K8" t="s">
        <v>7</v>
      </c>
      <c r="L8" t="s">
        <v>10</v>
      </c>
    </row>
    <row r="9" spans="1:12" x14ac:dyDescent="0.35">
      <c r="A9" s="1">
        <f>All!A13</f>
        <v>43636</v>
      </c>
      <c r="B9">
        <v>6.27</v>
      </c>
      <c r="C9">
        <v>1.2669999999999999</v>
      </c>
      <c r="D9">
        <v>0</v>
      </c>
      <c r="E9">
        <v>1.2669999999999999</v>
      </c>
      <c r="F9">
        <v>20</v>
      </c>
      <c r="G9">
        <v>1.2649999999999999</v>
      </c>
      <c r="H9">
        <v>0</v>
      </c>
      <c r="I9">
        <f t="shared" ref="I9:I14" si="0">MAX(C9,E9,G9)-MIN(C9,E9,G9)</f>
        <v>2.0000000000000018E-3</v>
      </c>
      <c r="J9" s="3">
        <f t="shared" ref="J9:J14" si="1">((C9+E9+G9)/3)</f>
        <v>1.2663333333333331</v>
      </c>
      <c r="K9" s="8">
        <v>0.94499999999999995</v>
      </c>
      <c r="L9" t="s">
        <v>55</v>
      </c>
    </row>
    <row r="10" spans="1:12" x14ac:dyDescent="0.35">
      <c r="A10" s="1">
        <f>All!A14</f>
        <v>43637</v>
      </c>
      <c r="B10">
        <v>6.62</v>
      </c>
      <c r="C10">
        <v>1.288</v>
      </c>
      <c r="D10">
        <v>0</v>
      </c>
      <c r="E10">
        <v>1.2869999999999999</v>
      </c>
      <c r="F10">
        <v>0</v>
      </c>
      <c r="G10">
        <v>1.2869999999999999</v>
      </c>
      <c r="H10">
        <v>0</v>
      </c>
      <c r="I10">
        <f t="shared" si="0"/>
        <v>1.0000000000001119E-3</v>
      </c>
      <c r="J10" s="3">
        <f t="shared" si="1"/>
        <v>1.2873333333333334</v>
      </c>
      <c r="K10" s="8">
        <v>1.0549999999999999</v>
      </c>
    </row>
    <row r="11" spans="1:12" x14ac:dyDescent="0.35">
      <c r="A11" s="1">
        <f>All!A15</f>
        <v>43638</v>
      </c>
      <c r="B11">
        <v>7.08</v>
      </c>
      <c r="C11">
        <v>1.292</v>
      </c>
      <c r="D11">
        <v>0</v>
      </c>
      <c r="E11">
        <v>1.288</v>
      </c>
      <c r="F11">
        <v>0</v>
      </c>
      <c r="G11">
        <v>1.2929999999999999</v>
      </c>
      <c r="H11">
        <v>0</v>
      </c>
      <c r="I11">
        <f t="shared" si="0"/>
        <v>4.9999999999998934E-3</v>
      </c>
      <c r="J11" s="3">
        <f t="shared" si="1"/>
        <v>1.2910000000000001</v>
      </c>
      <c r="K11" s="8">
        <v>1.075</v>
      </c>
    </row>
    <row r="12" spans="1:12" x14ac:dyDescent="0.35">
      <c r="A12" s="1">
        <f>All!A16</f>
        <v>43660</v>
      </c>
      <c r="C12">
        <v>1.266</v>
      </c>
      <c r="D12">
        <v>25</v>
      </c>
      <c r="E12">
        <v>1.256</v>
      </c>
      <c r="F12">
        <v>10</v>
      </c>
      <c r="G12">
        <v>1.26</v>
      </c>
      <c r="H12">
        <v>25</v>
      </c>
      <c r="I12">
        <f t="shared" si="0"/>
        <v>1.0000000000000009E-2</v>
      </c>
      <c r="J12" s="3">
        <f t="shared" si="1"/>
        <v>1.2606666666666666</v>
      </c>
      <c r="K12" s="8">
        <v>0.93</v>
      </c>
      <c r="L12" t="s">
        <v>54</v>
      </c>
    </row>
    <row r="13" spans="1:12" x14ac:dyDescent="0.35">
      <c r="A13" s="1">
        <f>All!A17</f>
        <v>43661</v>
      </c>
      <c r="C13">
        <v>1.274</v>
      </c>
      <c r="D13">
        <v>0</v>
      </c>
      <c r="E13">
        <v>1.268</v>
      </c>
      <c r="F13">
        <v>0</v>
      </c>
      <c r="G13">
        <v>1.2729999999999999</v>
      </c>
      <c r="H13">
        <v>0</v>
      </c>
      <c r="I13">
        <f t="shared" si="0"/>
        <v>6.0000000000000053E-3</v>
      </c>
      <c r="J13" s="3">
        <f t="shared" si="1"/>
        <v>1.2716666666666665</v>
      </c>
      <c r="K13" s="8">
        <v>0.98499999999999999</v>
      </c>
      <c r="L13" t="s">
        <v>53</v>
      </c>
    </row>
    <row r="14" spans="1:12" x14ac:dyDescent="0.35">
      <c r="A14" s="1">
        <f>All!A18</f>
        <v>43698</v>
      </c>
      <c r="C14">
        <v>1.296</v>
      </c>
      <c r="D14">
        <v>50</v>
      </c>
      <c r="E14">
        <v>1.2889999999999999</v>
      </c>
      <c r="F14">
        <v>50</v>
      </c>
      <c r="G14">
        <v>1.2969999999999999</v>
      </c>
      <c r="H14">
        <v>50</v>
      </c>
      <c r="I14">
        <f t="shared" si="0"/>
        <v>8.0000000000000071E-3</v>
      </c>
      <c r="J14" s="3">
        <f t="shared" si="1"/>
        <v>1.2939999999999998</v>
      </c>
      <c r="K14" s="8">
        <v>1.0900000000000001</v>
      </c>
    </row>
    <row r="15" spans="1:12" x14ac:dyDescent="0.35">
      <c r="A15" s="1">
        <f>All!A19</f>
        <v>43705</v>
      </c>
      <c r="C15">
        <v>1.2789999999999999</v>
      </c>
      <c r="D15">
        <v>0</v>
      </c>
      <c r="E15">
        <v>1.2749999999999999</v>
      </c>
      <c r="F15">
        <v>0</v>
      </c>
      <c r="G15">
        <v>1.2789999999999999</v>
      </c>
      <c r="H15">
        <v>0</v>
      </c>
      <c r="I15">
        <f t="shared" ref="I15" si="2">MAX(C15,E15,G15)-MIN(C15,E15,G15)</f>
        <v>4.0000000000000036E-3</v>
      </c>
      <c r="J15" s="3">
        <f t="shared" ref="J15" si="3">((C15+E15+G15)/3)</f>
        <v>1.2776666666666665</v>
      </c>
      <c r="K15" s="8">
        <v>1.0049999999999999</v>
      </c>
    </row>
    <row r="16" spans="1:12" x14ac:dyDescent="0.35">
      <c r="A16" s="1">
        <f>All!A20</f>
        <v>43726</v>
      </c>
      <c r="C16">
        <v>1.272</v>
      </c>
      <c r="D16">
        <v>35</v>
      </c>
      <c r="E16">
        <v>1.2649999999999999</v>
      </c>
      <c r="F16">
        <v>30</v>
      </c>
      <c r="G16">
        <v>1.268</v>
      </c>
      <c r="H16">
        <v>30</v>
      </c>
      <c r="I16">
        <f t="shared" ref="I16" si="4">MAX(C16,E16,G16)-MIN(C16,E16,G16)</f>
        <v>7.0000000000001172E-3</v>
      </c>
      <c r="J16" s="3">
        <f t="shared" ref="J16" si="5">((C16+E16+G16)/3)</f>
        <v>1.2683333333333333</v>
      </c>
      <c r="K16" s="8">
        <v>0.96499999999999997</v>
      </c>
      <c r="L16" t="s">
        <v>53</v>
      </c>
    </row>
    <row r="17" spans="1:12" x14ac:dyDescent="0.35">
      <c r="A17" s="1">
        <f>All!A21</f>
        <v>43756</v>
      </c>
      <c r="C17">
        <v>1.298</v>
      </c>
      <c r="D17">
        <v>40</v>
      </c>
      <c r="E17">
        <v>1.2949999999999999</v>
      </c>
      <c r="F17">
        <v>40</v>
      </c>
      <c r="G17">
        <v>1.2969999999999999</v>
      </c>
      <c r="H17">
        <v>45</v>
      </c>
      <c r="I17">
        <f t="shared" ref="I17" si="6">MAX(C17,E17,G17)-MIN(C17,E17,G17)</f>
        <v>3.0000000000001137E-3</v>
      </c>
      <c r="J17" s="3">
        <f t="shared" ref="J17" si="7">((C17+E17+G17)/3)</f>
        <v>1.2966666666666666</v>
      </c>
      <c r="K17" s="8">
        <v>1.1100000000000001</v>
      </c>
    </row>
    <row r="18" spans="1:12" x14ac:dyDescent="0.35">
      <c r="A18" s="1">
        <f>All!A22</f>
        <v>43757</v>
      </c>
      <c r="B18">
        <v>6.73</v>
      </c>
      <c r="C18">
        <v>1.2809999999999999</v>
      </c>
      <c r="D18">
        <v>0</v>
      </c>
      <c r="E18">
        <v>1.278</v>
      </c>
      <c r="F18">
        <v>0</v>
      </c>
      <c r="G18">
        <v>1.274</v>
      </c>
      <c r="H18">
        <v>0</v>
      </c>
      <c r="I18">
        <f t="shared" ref="I18" si="8">MAX(C18,E18,G18)-MIN(C18,E18,G18)</f>
        <v>6.9999999999998952E-3</v>
      </c>
      <c r="J18" s="3">
        <f t="shared" ref="J18" si="9">((C18+E18+G18)/3)</f>
        <v>1.2776666666666667</v>
      </c>
      <c r="K18" s="8">
        <v>0.995</v>
      </c>
      <c r="L18" t="s">
        <v>53</v>
      </c>
    </row>
    <row r="19" spans="1:12" x14ac:dyDescent="0.35">
      <c r="A19" s="1">
        <f>All!A23</f>
        <v>44449</v>
      </c>
      <c r="B19">
        <v>6.61</v>
      </c>
      <c r="D19">
        <v>220</v>
      </c>
      <c r="F19">
        <v>220</v>
      </c>
      <c r="H19">
        <v>230</v>
      </c>
      <c r="J19" s="3"/>
      <c r="K19" s="8"/>
    </row>
    <row r="20" spans="1:12" x14ac:dyDescent="0.35">
      <c r="A20" s="1">
        <f>All!A24</f>
        <v>44450</v>
      </c>
      <c r="C20">
        <v>1.238</v>
      </c>
      <c r="D20">
        <v>0</v>
      </c>
      <c r="E20">
        <v>1.24</v>
      </c>
      <c r="F20">
        <v>0</v>
      </c>
      <c r="G20">
        <v>1.23</v>
      </c>
      <c r="H20">
        <v>0</v>
      </c>
      <c r="I20">
        <f t="shared" ref="I20" si="10">MAX(C20,E20,G20)-MIN(C20,E20,G20)</f>
        <v>1.0000000000000009E-2</v>
      </c>
      <c r="J20" s="3">
        <f t="shared" ref="J20" si="11">((C20+E20+G20)/3)</f>
        <v>1.236</v>
      </c>
      <c r="K20" s="8">
        <v>0.79</v>
      </c>
    </row>
    <row r="21" spans="1:12" x14ac:dyDescent="0.35">
      <c r="A21" s="1">
        <f>All!A25</f>
        <v>44452</v>
      </c>
      <c r="C21">
        <v>1.26</v>
      </c>
      <c r="D21">
        <v>0</v>
      </c>
      <c r="E21">
        <v>1.2649999999999999</v>
      </c>
      <c r="F21">
        <v>0</v>
      </c>
      <c r="G21">
        <v>1.258</v>
      </c>
      <c r="H21">
        <v>0</v>
      </c>
      <c r="I21">
        <f t="shared" ref="I21" si="12">MAX(C21,E21,G21)-MIN(C21,E21,G21)</f>
        <v>6.9999999999998952E-3</v>
      </c>
      <c r="J21" s="3">
        <f t="shared" ref="J21" si="13">((C21+E21+G21)/3)</f>
        <v>1.2609999999999999</v>
      </c>
      <c r="K21" s="8">
        <v>0.92</v>
      </c>
    </row>
    <row r="22" spans="1:12" x14ac:dyDescent="0.35">
      <c r="A22" s="1">
        <f>All!A26</f>
        <v>44453</v>
      </c>
      <c r="C22">
        <v>1.286</v>
      </c>
      <c r="D22">
        <v>0</v>
      </c>
      <c r="E22">
        <v>1.286</v>
      </c>
      <c r="F22">
        <v>0</v>
      </c>
      <c r="G22">
        <v>1.2829999999999999</v>
      </c>
      <c r="H22">
        <v>0</v>
      </c>
      <c r="I22">
        <f t="shared" ref="I22" si="14">MAX(C22,E22,G22)-MIN(C22,E22,G22)</f>
        <v>3.0000000000001137E-3</v>
      </c>
      <c r="J22" s="3">
        <f t="shared" ref="J22" si="15">((C22+E22+G22)/3)</f>
        <v>1.2849999999999999</v>
      </c>
      <c r="K22" s="8">
        <v>1.04</v>
      </c>
    </row>
    <row r="23" spans="1:12" x14ac:dyDescent="0.35">
      <c r="A23" s="1">
        <f>All!A27</f>
        <v>44462</v>
      </c>
      <c r="C23">
        <v>1.2909999999999999</v>
      </c>
      <c r="D23">
        <v>20</v>
      </c>
      <c r="E23">
        <v>1.288</v>
      </c>
      <c r="F23">
        <v>20</v>
      </c>
      <c r="G23">
        <v>1.29</v>
      </c>
      <c r="H23">
        <v>20</v>
      </c>
      <c r="I23">
        <f t="shared" ref="I23:I24" si="16">MAX(C23,E23,G23)-MIN(C23,E23,G23)</f>
        <v>2.9999999999998916E-3</v>
      </c>
      <c r="J23" s="3">
        <f t="shared" ref="J23:J24" si="17">((C23+E23+G23)/3)</f>
        <v>1.2896666666666665</v>
      </c>
      <c r="K23" s="8">
        <v>1.07</v>
      </c>
    </row>
    <row r="24" spans="1:12" x14ac:dyDescent="0.35">
      <c r="A24" s="1">
        <f>All!A28</f>
        <v>44671</v>
      </c>
      <c r="C24">
        <v>1.292</v>
      </c>
      <c r="D24">
        <v>20</v>
      </c>
      <c r="E24">
        <v>1.29</v>
      </c>
      <c r="F24">
        <v>20</v>
      </c>
      <c r="G24">
        <v>1.288</v>
      </c>
      <c r="H24">
        <v>20</v>
      </c>
      <c r="I24">
        <f t="shared" si="16"/>
        <v>4.0000000000000036E-3</v>
      </c>
      <c r="J24" s="3">
        <f t="shared" si="17"/>
        <v>1.29</v>
      </c>
      <c r="K24" s="8">
        <v>1.07</v>
      </c>
    </row>
    <row r="25" spans="1:12" x14ac:dyDescent="0.35">
      <c r="A25" s="1">
        <f>All!A29</f>
        <v>44724</v>
      </c>
      <c r="B25">
        <v>6.7</v>
      </c>
      <c r="C25">
        <v>1.3</v>
      </c>
      <c r="D25">
        <v>45</v>
      </c>
      <c r="E25">
        <v>1.3</v>
      </c>
      <c r="F25">
        <v>40</v>
      </c>
      <c r="G25">
        <v>1.298</v>
      </c>
      <c r="H25">
        <v>40</v>
      </c>
      <c r="I25">
        <f t="shared" ref="I25" si="18">MAX(C25,E25,G25)-MIN(C25,E25,G25)</f>
        <v>2.0000000000000018E-3</v>
      </c>
      <c r="J25" s="3">
        <f t="shared" ref="J25" si="19">((C25+E25+G25)/3)</f>
        <v>1.2993333333333335</v>
      </c>
      <c r="K25" s="8">
        <v>1.1100000000000001</v>
      </c>
    </row>
    <row r="26" spans="1:12" x14ac:dyDescent="0.35">
      <c r="A26" s="1">
        <f>All!A30</f>
        <v>44729</v>
      </c>
      <c r="C26">
        <v>1.2889999999999999</v>
      </c>
      <c r="E26">
        <v>1.2869999999999999</v>
      </c>
      <c r="G26">
        <v>1.2869999999999999</v>
      </c>
      <c r="I26">
        <f t="shared" ref="I26" si="20">MAX(C26,E26,G26)-MIN(C26,E26,G26)</f>
        <v>2.0000000000000018E-3</v>
      </c>
      <c r="J26" s="3">
        <f t="shared" ref="J26" si="21">((C26+E26+G26)/3)</f>
        <v>1.2876666666666665</v>
      </c>
      <c r="K26" s="8">
        <v>1.06</v>
      </c>
    </row>
    <row r="27" spans="1:12" x14ac:dyDescent="0.35">
      <c r="A27" s="1">
        <f>All!A31</f>
        <v>44759</v>
      </c>
      <c r="C27">
        <v>1.2849999999999999</v>
      </c>
      <c r="D27">
        <v>40</v>
      </c>
      <c r="E27">
        <v>1.2829999999999999</v>
      </c>
      <c r="F27">
        <v>40</v>
      </c>
      <c r="G27">
        <v>1.28</v>
      </c>
      <c r="H27">
        <v>40</v>
      </c>
      <c r="I27">
        <f t="shared" ref="I27" si="22">MAX(C27,E27,G27)-MIN(C27,E27,G27)</f>
        <v>4.9999999999998934E-3</v>
      </c>
      <c r="J27" s="3">
        <f t="shared" ref="J27" si="23">((C27+E27+G27)/3)</f>
        <v>1.2826666666666666</v>
      </c>
      <c r="K27" s="8">
        <v>1.03</v>
      </c>
    </row>
    <row r="28" spans="1:12" x14ac:dyDescent="0.35">
      <c r="A28" s="1">
        <f>All!A32</f>
        <v>44801</v>
      </c>
      <c r="C28">
        <v>1.2809999999999999</v>
      </c>
      <c r="D28">
        <v>30</v>
      </c>
      <c r="E28">
        <v>1.2789999999999999</v>
      </c>
      <c r="F28">
        <v>30</v>
      </c>
      <c r="G28">
        <v>1.282</v>
      </c>
      <c r="H28">
        <v>30</v>
      </c>
      <c r="I28">
        <f t="shared" ref="I28" si="24">MAX(C28,E28,G28)-MIN(C28,E28,G28)</f>
        <v>3.0000000000001137E-3</v>
      </c>
      <c r="J28" s="3">
        <f t="shared" ref="J28" si="25">((C28+E28+G28)/3)</f>
        <v>1.2806666666666666</v>
      </c>
      <c r="K28" s="8">
        <v>1.02</v>
      </c>
    </row>
    <row r="29" spans="1:12" x14ac:dyDescent="0.35">
      <c r="A29" s="1">
        <f>All!A33</f>
        <v>44844</v>
      </c>
      <c r="D29">
        <v>110</v>
      </c>
      <c r="F29">
        <v>130</v>
      </c>
      <c r="H29">
        <v>120</v>
      </c>
      <c r="I29">
        <f t="shared" ref="I29" si="26">MAX(C29,E29,G29)-MIN(C29,E29,G29)</f>
        <v>0</v>
      </c>
      <c r="J29" s="3">
        <f t="shared" ref="J29" si="27">((C29+E29+G29)/3)</f>
        <v>0</v>
      </c>
      <c r="K29" s="8"/>
    </row>
    <row r="30" spans="1:12" x14ac:dyDescent="0.35">
      <c r="A30" s="1">
        <f>All!A34</f>
        <v>44846</v>
      </c>
      <c r="C30">
        <v>1.274</v>
      </c>
      <c r="E30">
        <v>1.2589999999999999</v>
      </c>
      <c r="G30">
        <v>1.266</v>
      </c>
      <c r="I30">
        <f t="shared" ref="I30" si="28">MAX(C30,E30,G30)-MIN(C30,E30,G30)</f>
        <v>1.5000000000000124E-2</v>
      </c>
      <c r="J30" s="3">
        <f t="shared" ref="J30" si="29">((C30+E30+G30)/3)</f>
        <v>1.2663333333333333</v>
      </c>
      <c r="K30" s="8">
        <v>0.94499999999999995</v>
      </c>
    </row>
    <row r="31" spans="1:12" x14ac:dyDescent="0.35">
      <c r="A31" s="1">
        <f>All!A35</f>
        <v>44848</v>
      </c>
      <c r="C31">
        <v>1.28</v>
      </c>
      <c r="E31">
        <v>1.276</v>
      </c>
      <c r="G31">
        <v>1.28</v>
      </c>
      <c r="I31">
        <f t="shared" ref="I31" si="30">MAX(C31,E31,G31)-MIN(C31,E31,G31)</f>
        <v>4.0000000000000036E-3</v>
      </c>
      <c r="J31" s="3">
        <f t="shared" ref="J31" si="31">((C31+E31+G31)/3)</f>
        <v>1.2786666666666668</v>
      </c>
      <c r="K31" s="8">
        <v>1.01</v>
      </c>
    </row>
    <row r="32" spans="1:12" x14ac:dyDescent="0.35">
      <c r="A32" s="1">
        <f>All!A36</f>
        <v>45050</v>
      </c>
      <c r="C32">
        <v>1.2969999999999999</v>
      </c>
      <c r="D32">
        <v>70</v>
      </c>
      <c r="E32">
        <v>1.294</v>
      </c>
      <c r="F32">
        <v>65</v>
      </c>
      <c r="G32">
        <v>1.296</v>
      </c>
      <c r="H32">
        <v>70</v>
      </c>
      <c r="I32">
        <f t="shared" ref="I32" si="32">MAX(C32,E32,G32)-MIN(C32,E32,G32)</f>
        <v>2.9999999999998916E-3</v>
      </c>
      <c r="J32" s="3">
        <f t="shared" ref="J32" si="33">((C32+E32+G32)/3)</f>
        <v>1.2956666666666667</v>
      </c>
      <c r="K32" s="8">
        <v>1.1000000000000001</v>
      </c>
    </row>
    <row r="33" spans="1:12" x14ac:dyDescent="0.35">
      <c r="A33" s="1">
        <f>All!A37</f>
        <v>45072</v>
      </c>
      <c r="C33">
        <v>1.272</v>
      </c>
      <c r="D33">
        <v>0</v>
      </c>
      <c r="E33">
        <v>1.268</v>
      </c>
      <c r="F33">
        <v>0</v>
      </c>
      <c r="G33">
        <v>1.268</v>
      </c>
      <c r="H33">
        <v>0</v>
      </c>
      <c r="I33">
        <f t="shared" ref="I33" si="34">MAX(C33,E33,G33)-MIN(C33,E33,G33)</f>
        <v>4.0000000000000036E-3</v>
      </c>
      <c r="J33" s="3">
        <f t="shared" ref="J33" si="35">((C33+E33+G33)/3)</f>
        <v>1.2693333333333332</v>
      </c>
      <c r="K33" s="8">
        <v>0.96</v>
      </c>
    </row>
    <row r="34" spans="1:12" x14ac:dyDescent="0.35">
      <c r="A34" s="1">
        <f>All!A38</f>
        <v>45082</v>
      </c>
      <c r="C34">
        <v>1.292</v>
      </c>
      <c r="D34">
        <v>30</v>
      </c>
      <c r="E34">
        <v>1.29</v>
      </c>
      <c r="F34">
        <v>30</v>
      </c>
      <c r="G34">
        <v>1.29</v>
      </c>
      <c r="H34">
        <v>30</v>
      </c>
      <c r="I34">
        <f t="shared" ref="I34" si="36">MAX(C34,E34,G34)-MIN(C34,E34,G34)</f>
        <v>2.0000000000000018E-3</v>
      </c>
      <c r="J34" s="3">
        <f t="shared" ref="J34" si="37">((C34+E34+G34)/3)</f>
        <v>1.2906666666666666</v>
      </c>
      <c r="K34" s="8">
        <v>1.075</v>
      </c>
      <c r="L34" t="s">
        <v>68</v>
      </c>
    </row>
    <row r="35" spans="1:12" x14ac:dyDescent="0.35">
      <c r="A35" s="1">
        <f>All!A39</f>
        <v>45545</v>
      </c>
      <c r="C35">
        <v>1.266</v>
      </c>
      <c r="D35">
        <v>60</v>
      </c>
      <c r="E35">
        <v>1.27</v>
      </c>
      <c r="F35">
        <v>50</v>
      </c>
      <c r="G35">
        <v>1.2689999999999999</v>
      </c>
      <c r="H35">
        <v>50</v>
      </c>
      <c r="I35">
        <f t="shared" ref="I35" si="38">MAX(C35,E35,G35)-MIN(C35,E35,G35)</f>
        <v>4.0000000000000036E-3</v>
      </c>
      <c r="J35" s="3">
        <f t="shared" ref="J35" si="39">((C35+E35+G35)/3)</f>
        <v>1.2683333333333333</v>
      </c>
      <c r="K35" s="8">
        <v>0.95</v>
      </c>
    </row>
    <row r="36" spans="1:12" x14ac:dyDescent="0.35">
      <c r="A36" s="1">
        <f>All!A40</f>
        <v>45552</v>
      </c>
      <c r="C36">
        <v>1.262</v>
      </c>
      <c r="D36">
        <v>20</v>
      </c>
      <c r="E36">
        <v>1.2629999999999999</v>
      </c>
      <c r="F36">
        <v>0</v>
      </c>
      <c r="G36">
        <v>1.2649999999999999</v>
      </c>
      <c r="H36">
        <v>10</v>
      </c>
      <c r="I36">
        <f t="shared" ref="I36" si="40">MAX(C36,E36,G36)-MIN(C36,E36,G36)</f>
        <v>2.9999999999998916E-3</v>
      </c>
      <c r="J36" s="3">
        <f t="shared" ref="J36" si="41">((C36+E36+G36)/3)</f>
        <v>1.2633333333333334</v>
      </c>
      <c r="K36" s="8">
        <v>0.93</v>
      </c>
    </row>
    <row r="37" spans="1:12" x14ac:dyDescent="0.35">
      <c r="A37" s="1">
        <f>All!A41</f>
        <v>45557</v>
      </c>
      <c r="C37">
        <v>1.266</v>
      </c>
      <c r="D37">
        <v>0</v>
      </c>
      <c r="E37">
        <v>1.272</v>
      </c>
      <c r="F37">
        <v>0</v>
      </c>
      <c r="G37">
        <v>1.272</v>
      </c>
      <c r="H37">
        <v>0</v>
      </c>
      <c r="I37">
        <f t="shared" ref="I37" si="42">MAX(C37,E37,G37)-MIN(C37,E37,G37)</f>
        <v>6.0000000000000053E-3</v>
      </c>
      <c r="J37" s="3">
        <f t="shared" ref="J37" si="43">((C37+E37+G37)/3)</f>
        <v>1.2700000000000002</v>
      </c>
      <c r="K37" s="8">
        <v>0.96499999999999997</v>
      </c>
    </row>
    <row r="38" spans="1:12" x14ac:dyDescent="0.35">
      <c r="A38" s="1">
        <f>All!A42</f>
        <v>45578</v>
      </c>
      <c r="D38">
        <v>60</v>
      </c>
      <c r="F38">
        <v>80</v>
      </c>
      <c r="H38">
        <v>70</v>
      </c>
      <c r="I38">
        <f t="shared" ref="I38" si="44">MAX(C38,E38,G38)-MIN(C38,E38,G38)</f>
        <v>0</v>
      </c>
      <c r="J38" s="3">
        <f t="shared" ref="J38" si="45">((C38+E38+G38)/3)</f>
        <v>0</v>
      </c>
      <c r="K38" s="8"/>
    </row>
    <row r="39" spans="1:12" x14ac:dyDescent="0.35">
      <c r="A39" s="1">
        <f>All!A43</f>
        <v>45585</v>
      </c>
      <c r="C39">
        <v>1.274</v>
      </c>
      <c r="D39">
        <v>20</v>
      </c>
      <c r="E39">
        <v>1.2789999999999999</v>
      </c>
      <c r="F39">
        <v>20</v>
      </c>
      <c r="G39">
        <v>1.2789999999999999</v>
      </c>
      <c r="H39">
        <v>20</v>
      </c>
      <c r="I39">
        <f t="shared" ref="I39" si="46">MAX(C39,E39,G39)-MIN(C39,E39,G39)</f>
        <v>4.9999999999998934E-3</v>
      </c>
      <c r="J39" s="3">
        <f t="shared" ref="J39" si="47">((C39+E39+G39)/3)</f>
        <v>1.2773333333333332</v>
      </c>
      <c r="K39" s="8">
        <v>1</v>
      </c>
      <c r="L39" t="s">
        <v>74</v>
      </c>
    </row>
    <row r="40" spans="1:12" x14ac:dyDescent="0.35">
      <c r="A40" s="1">
        <f>All!A44</f>
        <v>45797</v>
      </c>
      <c r="B40">
        <v>6.64</v>
      </c>
      <c r="C40">
        <v>1.2829999999999999</v>
      </c>
      <c r="D40">
        <v>50</v>
      </c>
      <c r="E40">
        <v>1.2849999999999999</v>
      </c>
      <c r="F40">
        <v>60</v>
      </c>
      <c r="G40">
        <v>1.2849999999999999</v>
      </c>
      <c r="H40">
        <v>60</v>
      </c>
      <c r="I40">
        <f t="shared" ref="I40:I41" si="48">MAX(C40,E40,G40)-MIN(C40,E40,G40)</f>
        <v>2.0000000000000018E-3</v>
      </c>
      <c r="J40" s="3">
        <f t="shared" ref="J40:J41" si="49">((C40+E40+G40)/3)</f>
        <v>1.2843333333333333</v>
      </c>
      <c r="K40" s="8">
        <v>1.0349999999999999</v>
      </c>
    </row>
    <row r="41" spans="1:12" x14ac:dyDescent="0.35">
      <c r="A41" s="1">
        <f>All!A45</f>
        <v>45834</v>
      </c>
      <c r="C41">
        <v>1.2649999999999999</v>
      </c>
      <c r="D41">
        <v>65</v>
      </c>
      <c r="E41">
        <v>1.2649999999999999</v>
      </c>
      <c r="F41">
        <v>50</v>
      </c>
      <c r="G41">
        <v>1.2649999999999999</v>
      </c>
      <c r="H41">
        <v>50</v>
      </c>
      <c r="I41">
        <f t="shared" si="48"/>
        <v>0</v>
      </c>
      <c r="J41" s="3">
        <f t="shared" si="49"/>
        <v>1.2649999999999999</v>
      </c>
      <c r="K41" s="8">
        <v>0.93500000000000005</v>
      </c>
    </row>
    <row r="42" spans="1:12" x14ac:dyDescent="0.35">
      <c r="A42" s="1">
        <f>All!A46</f>
        <v>45855</v>
      </c>
      <c r="B42">
        <v>6.65</v>
      </c>
      <c r="C42">
        <v>1.2629999999999999</v>
      </c>
      <c r="D42">
        <v>45</v>
      </c>
      <c r="E42">
        <v>1.2629999999999999</v>
      </c>
      <c r="F42">
        <v>55</v>
      </c>
      <c r="G42">
        <v>1.2649999999999999</v>
      </c>
      <c r="H42">
        <v>45</v>
      </c>
      <c r="I42">
        <f t="shared" ref="I42" si="50">MAX(C42,E42,G42)-MIN(C42,E42,G42)</f>
        <v>2.0000000000000018E-3</v>
      </c>
      <c r="J42" s="3">
        <f t="shared" ref="J42" si="51">((C42+E42+G42)/3)</f>
        <v>1.2636666666666665</v>
      </c>
      <c r="K42" s="8">
        <v>0.93500000000000005</v>
      </c>
    </row>
    <row r="43" spans="1:12" x14ac:dyDescent="0.35">
      <c r="A43" s="1">
        <f>All!A47</f>
        <v>45897</v>
      </c>
      <c r="D43">
        <v>90</v>
      </c>
      <c r="F43">
        <v>90</v>
      </c>
      <c r="H43">
        <v>90</v>
      </c>
      <c r="I43">
        <f t="shared" ref="I43" si="52">MAX(C43,E43,G43)-MIN(C43,E43,G43)</f>
        <v>0</v>
      </c>
      <c r="J43" s="3">
        <f t="shared" ref="J43" si="53">((C43+E43+G43)/3)</f>
        <v>0</v>
      </c>
      <c r="K43" s="8"/>
    </row>
    <row r="44" spans="1:12" x14ac:dyDescent="0.35">
      <c r="A44" s="1">
        <f>All!A48</f>
        <v>45904</v>
      </c>
      <c r="C44">
        <v>1.282</v>
      </c>
      <c r="D44">
        <v>20</v>
      </c>
      <c r="E44">
        <v>1.2849999999999999</v>
      </c>
      <c r="F44">
        <v>20</v>
      </c>
      <c r="G44">
        <v>1.2849999999999999</v>
      </c>
      <c r="H44">
        <v>20</v>
      </c>
      <c r="I44">
        <f t="shared" ref="I44" si="54">MAX(C44,E44,G44)-MIN(C44,E44,G44)</f>
        <v>2.9999999999998916E-3</v>
      </c>
      <c r="J44" s="3">
        <f t="shared" ref="J44" si="55">((C44+E44+G44)/3)</f>
        <v>1.284</v>
      </c>
      <c r="K44" s="8">
        <v>1.038</v>
      </c>
    </row>
    <row r="45" spans="1:12" x14ac:dyDescent="0.35">
      <c r="A45" s="1">
        <f>All!A49</f>
        <v>46123</v>
      </c>
      <c r="C45">
        <v>1.28</v>
      </c>
      <c r="D45">
        <v>80</v>
      </c>
      <c r="E45">
        <v>1.28</v>
      </c>
      <c r="F45">
        <v>85</v>
      </c>
      <c r="G45">
        <v>1.2809999999999999</v>
      </c>
      <c r="H45">
        <v>90</v>
      </c>
      <c r="I45">
        <f t="shared" ref="I45" si="56">MAX(C45,E45,G45)-MIN(C45,E45,G45)</f>
        <v>9.9999999999988987E-4</v>
      </c>
      <c r="J45" s="3">
        <f t="shared" ref="J45" si="57">((C45+E45+G45)/3)</f>
        <v>1.2803333333333333</v>
      </c>
      <c r="K45" s="8">
        <v>1.02</v>
      </c>
    </row>
    <row r="46" spans="1:12" x14ac:dyDescent="0.35">
      <c r="A46" s="1">
        <f>All!A50</f>
        <v>46168</v>
      </c>
      <c r="C46" s="18">
        <v>1.288</v>
      </c>
      <c r="D46" s="18">
        <v>50</v>
      </c>
      <c r="E46" s="18">
        <v>1.29</v>
      </c>
      <c r="F46" s="18">
        <v>45</v>
      </c>
      <c r="G46" s="18">
        <v>1.288</v>
      </c>
      <c r="H46" s="18">
        <v>45</v>
      </c>
      <c r="I46">
        <f t="shared" ref="I46" si="58">MAX(C46,E46,G46)-MIN(C46,E46,G46)</f>
        <v>2.0000000000000018E-3</v>
      </c>
      <c r="J46" s="3">
        <f t="shared" ref="J46" si="59">((C46+E46+G46)/3)</f>
        <v>1.2886666666666668</v>
      </c>
      <c r="K46" s="19">
        <v>1.06</v>
      </c>
    </row>
  </sheetData>
  <mergeCells count="4">
    <mergeCell ref="C2:G2"/>
    <mergeCell ref="C7:D7"/>
    <mergeCell ref="E7:F7"/>
    <mergeCell ref="G7:H7"/>
  </mergeCell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46"/>
  <sheetViews>
    <sheetView topLeftCell="A37" workbookViewId="0">
      <selection activeCell="A46" sqref="A46"/>
    </sheetView>
  </sheetViews>
  <sheetFormatPr defaultRowHeight="14.5" x14ac:dyDescent="0.35"/>
  <cols>
    <col min="1" max="1" width="10.7265625" bestFit="1" customWidth="1"/>
    <col min="3" max="3" width="6" bestFit="1" customWidth="1"/>
    <col min="4" max="4" width="11.453125" bestFit="1" customWidth="1"/>
    <col min="5" max="5" width="6" bestFit="1" customWidth="1"/>
    <col min="6" max="6" width="11.453125" bestFit="1" customWidth="1"/>
    <col min="7" max="7" width="6" bestFit="1" customWidth="1"/>
    <col min="8" max="8" width="11.453125" bestFit="1" customWidth="1"/>
    <col min="9" max="9" width="12.26953125" bestFit="1" customWidth="1"/>
    <col min="10" max="10" width="17.81640625" bestFit="1" customWidth="1"/>
  </cols>
  <sheetData>
    <row r="2" spans="1:12" x14ac:dyDescent="0.35">
      <c r="C2" s="15" t="s">
        <v>2</v>
      </c>
      <c r="D2" s="15"/>
      <c r="E2" s="15"/>
      <c r="F2" s="15"/>
      <c r="G2" s="15"/>
      <c r="H2" s="10"/>
      <c r="I2" s="7"/>
    </row>
    <row r="3" spans="1:12" x14ac:dyDescent="0.35">
      <c r="C3" s="10"/>
      <c r="D3" s="10" t="s">
        <v>24</v>
      </c>
      <c r="E3" s="10"/>
      <c r="F3" s="10" t="s">
        <v>25</v>
      </c>
      <c r="G3" s="10"/>
      <c r="H3" s="10" t="s">
        <v>26</v>
      </c>
      <c r="I3" s="10"/>
      <c r="J3" t="s">
        <v>30</v>
      </c>
      <c r="K3" s="10"/>
    </row>
    <row r="4" spans="1:12" x14ac:dyDescent="0.35">
      <c r="A4" t="s">
        <v>28</v>
      </c>
      <c r="C4" s="10" t="s">
        <v>29</v>
      </c>
      <c r="D4" s="10">
        <f>SUM(D9:D40)</f>
        <v>945</v>
      </c>
      <c r="E4" s="10"/>
      <c r="F4" s="10">
        <f>SUM(F9:F40)</f>
        <v>980</v>
      </c>
      <c r="G4" s="10"/>
      <c r="H4" s="10">
        <f>SUM(H9:H40)</f>
        <v>980</v>
      </c>
      <c r="I4" s="10"/>
      <c r="J4">
        <f>D4+F4+H4</f>
        <v>2905</v>
      </c>
      <c r="K4" s="10"/>
    </row>
    <row r="5" spans="1:12" x14ac:dyDescent="0.35">
      <c r="A5" t="s">
        <v>81</v>
      </c>
      <c r="C5" s="10" t="s">
        <v>16</v>
      </c>
      <c r="D5" s="11">
        <f>D4/J4</f>
        <v>0.3253012048192771</v>
      </c>
      <c r="E5" s="10"/>
      <c r="F5" s="11">
        <f>F4/J4</f>
        <v>0.33734939759036142</v>
      </c>
      <c r="G5" s="10"/>
      <c r="H5" s="11">
        <f>H4/J4</f>
        <v>0.33734939759036142</v>
      </c>
      <c r="I5" s="10"/>
      <c r="K5" s="10"/>
    </row>
    <row r="6" spans="1:12" x14ac:dyDescent="0.35">
      <c r="C6" s="10"/>
      <c r="D6" s="10"/>
      <c r="E6" s="10"/>
      <c r="F6" s="10"/>
      <c r="G6" s="10"/>
      <c r="H6" s="10"/>
      <c r="I6" s="10"/>
      <c r="K6" s="10"/>
    </row>
    <row r="7" spans="1:12" x14ac:dyDescent="0.35">
      <c r="C7" s="15" t="s">
        <v>24</v>
      </c>
      <c r="D7" s="15"/>
      <c r="E7" s="15" t="s">
        <v>25</v>
      </c>
      <c r="F7" s="15"/>
      <c r="G7" s="15" t="s">
        <v>26</v>
      </c>
      <c r="H7" s="15"/>
      <c r="I7" t="s">
        <v>31</v>
      </c>
      <c r="J7" t="s">
        <v>8</v>
      </c>
      <c r="K7" s="13" t="s">
        <v>5</v>
      </c>
    </row>
    <row r="8" spans="1:12" x14ac:dyDescent="0.35">
      <c r="A8" t="s">
        <v>0</v>
      </c>
      <c r="B8" t="s">
        <v>1</v>
      </c>
      <c r="C8" t="s">
        <v>4</v>
      </c>
      <c r="D8" t="s">
        <v>27</v>
      </c>
      <c r="E8" t="s">
        <v>4</v>
      </c>
      <c r="F8" t="s">
        <v>27</v>
      </c>
      <c r="G8" t="s">
        <v>4</v>
      </c>
      <c r="H8" t="s">
        <v>27</v>
      </c>
      <c r="I8" t="s">
        <v>4</v>
      </c>
      <c r="J8" t="s">
        <v>9</v>
      </c>
      <c r="K8" t="s">
        <v>7</v>
      </c>
      <c r="L8" t="s">
        <v>10</v>
      </c>
    </row>
    <row r="9" spans="1:12" x14ac:dyDescent="0.35">
      <c r="A9" s="1">
        <f>All!A13</f>
        <v>43636</v>
      </c>
      <c r="B9">
        <v>6.26</v>
      </c>
      <c r="C9">
        <v>1.27</v>
      </c>
      <c r="D9">
        <v>10</v>
      </c>
      <c r="E9">
        <v>1.2709999999999999</v>
      </c>
      <c r="F9">
        <v>15</v>
      </c>
      <c r="G9">
        <v>1.2729999999999999</v>
      </c>
      <c r="H9">
        <v>10</v>
      </c>
      <c r="I9">
        <f t="shared" ref="I9:I14" si="0">MAX(C9,E9,G9)-MIN(C9,E9,G9)</f>
        <v>2.9999999999998916E-3</v>
      </c>
      <c r="J9" s="3">
        <f t="shared" ref="J9:J14" si="1">((C9+E9+G9)/3)</f>
        <v>1.2713333333333334</v>
      </c>
      <c r="K9" s="2">
        <v>0.97</v>
      </c>
      <c r="L9" t="s">
        <v>55</v>
      </c>
    </row>
    <row r="10" spans="1:12" x14ac:dyDescent="0.35">
      <c r="A10" s="1">
        <f>All!A14</f>
        <v>43637</v>
      </c>
      <c r="B10">
        <v>6.62</v>
      </c>
      <c r="C10">
        <v>1.2889999999999999</v>
      </c>
      <c r="D10">
        <v>0</v>
      </c>
      <c r="E10">
        <v>1.2889999999999999</v>
      </c>
      <c r="F10">
        <v>0</v>
      </c>
      <c r="G10">
        <v>1.292</v>
      </c>
      <c r="H10">
        <v>0</v>
      </c>
      <c r="I10">
        <f t="shared" si="0"/>
        <v>3.0000000000001137E-3</v>
      </c>
      <c r="J10" s="3">
        <f t="shared" si="1"/>
        <v>1.29</v>
      </c>
      <c r="K10" s="2">
        <v>1.07</v>
      </c>
    </row>
    <row r="11" spans="1:12" x14ac:dyDescent="0.35">
      <c r="A11" s="1">
        <f>All!A15</f>
        <v>43638</v>
      </c>
      <c r="B11">
        <v>7.08</v>
      </c>
      <c r="C11">
        <v>1.29</v>
      </c>
      <c r="D11">
        <v>0</v>
      </c>
      <c r="E11">
        <v>1.2929999999999999</v>
      </c>
      <c r="F11">
        <v>0</v>
      </c>
      <c r="G11">
        <v>1.2969999999999999</v>
      </c>
      <c r="H11">
        <v>0</v>
      </c>
      <c r="I11">
        <f t="shared" si="0"/>
        <v>6.9999999999998952E-3</v>
      </c>
      <c r="J11" s="3">
        <f t="shared" si="1"/>
        <v>1.2933333333333332</v>
      </c>
      <c r="K11" s="8">
        <v>1.085</v>
      </c>
    </row>
    <row r="12" spans="1:12" x14ac:dyDescent="0.35">
      <c r="A12" s="1">
        <f>All!A16</f>
        <v>43660</v>
      </c>
      <c r="C12">
        <v>1.266</v>
      </c>
      <c r="D12">
        <v>20</v>
      </c>
      <c r="E12">
        <v>1.2629999999999999</v>
      </c>
      <c r="F12">
        <v>25</v>
      </c>
      <c r="G12">
        <v>1.2729999999999999</v>
      </c>
      <c r="H12">
        <v>20</v>
      </c>
      <c r="I12">
        <f t="shared" si="0"/>
        <v>1.0000000000000009E-2</v>
      </c>
      <c r="J12" s="3">
        <f t="shared" si="1"/>
        <v>1.2673333333333332</v>
      </c>
      <c r="K12" s="8">
        <v>0.96</v>
      </c>
      <c r="L12" t="s">
        <v>53</v>
      </c>
    </row>
    <row r="13" spans="1:12" x14ac:dyDescent="0.35">
      <c r="A13" s="1">
        <f>All!A17</f>
        <v>43661</v>
      </c>
      <c r="C13">
        <v>1.276</v>
      </c>
      <c r="D13">
        <v>0</v>
      </c>
      <c r="E13">
        <v>1.276</v>
      </c>
      <c r="F13">
        <v>0</v>
      </c>
      <c r="G13">
        <v>1.2769999999999999</v>
      </c>
      <c r="H13">
        <v>0</v>
      </c>
      <c r="I13">
        <f t="shared" si="0"/>
        <v>9.9999999999988987E-4</v>
      </c>
      <c r="J13" s="3">
        <f t="shared" si="1"/>
        <v>1.2763333333333333</v>
      </c>
      <c r="K13" s="8">
        <v>1.0049999999999999</v>
      </c>
      <c r="L13" t="s">
        <v>53</v>
      </c>
    </row>
    <row r="14" spans="1:12" x14ac:dyDescent="0.35">
      <c r="A14" s="1">
        <f>All!A18</f>
        <v>43698</v>
      </c>
      <c r="C14">
        <v>1.2949999999999999</v>
      </c>
      <c r="D14">
        <v>50</v>
      </c>
      <c r="E14">
        <v>1.2989999999999999</v>
      </c>
      <c r="F14">
        <v>40</v>
      </c>
      <c r="G14">
        <v>1.3</v>
      </c>
      <c r="H14">
        <v>35</v>
      </c>
      <c r="I14">
        <f t="shared" si="0"/>
        <v>5.0000000000001155E-3</v>
      </c>
      <c r="J14" s="3">
        <f t="shared" si="1"/>
        <v>1.298</v>
      </c>
      <c r="K14" s="8">
        <v>1.1100000000000001</v>
      </c>
    </row>
    <row r="15" spans="1:12" x14ac:dyDescent="0.35">
      <c r="A15" s="1">
        <f>All!A19</f>
        <v>43705</v>
      </c>
      <c r="C15">
        <v>1.2789999999999999</v>
      </c>
      <c r="D15">
        <v>0</v>
      </c>
      <c r="E15">
        <v>1.284</v>
      </c>
      <c r="F15">
        <v>0</v>
      </c>
      <c r="G15">
        <v>1.288</v>
      </c>
      <c r="H15">
        <v>0</v>
      </c>
      <c r="I15">
        <f t="shared" ref="I15" si="2">MAX(C15,E15,G15)-MIN(C15,E15,G15)</f>
        <v>9.000000000000119E-3</v>
      </c>
      <c r="J15" s="3">
        <f t="shared" ref="J15" si="3">((C15+E15+G15)/3)</f>
        <v>1.2836666666666667</v>
      </c>
      <c r="K15" s="8">
        <v>1.0349999999999999</v>
      </c>
    </row>
    <row r="16" spans="1:12" x14ac:dyDescent="0.35">
      <c r="A16" s="1">
        <f>All!A20</f>
        <v>43726</v>
      </c>
      <c r="C16">
        <v>1.27</v>
      </c>
      <c r="D16">
        <v>20</v>
      </c>
      <c r="E16">
        <v>1.274</v>
      </c>
      <c r="F16">
        <v>25</v>
      </c>
      <c r="G16">
        <v>1.2749999999999999</v>
      </c>
      <c r="H16">
        <v>25</v>
      </c>
      <c r="I16">
        <f t="shared" ref="I16" si="4">MAX(C16,E16,G16)-MIN(C16,E16,G16)</f>
        <v>4.9999999999998934E-3</v>
      </c>
      <c r="J16" s="3">
        <f t="shared" ref="J16" si="5">((C16+E16+G16)/3)</f>
        <v>1.2729999999999999</v>
      </c>
      <c r="K16" s="8">
        <v>0.99</v>
      </c>
      <c r="L16" t="s">
        <v>53</v>
      </c>
    </row>
    <row r="17" spans="1:12" x14ac:dyDescent="0.35">
      <c r="A17" s="1">
        <f>All!A21</f>
        <v>43756</v>
      </c>
      <c r="C17">
        <v>1.298</v>
      </c>
      <c r="D17">
        <v>50</v>
      </c>
      <c r="E17">
        <v>1.2989999999999999</v>
      </c>
      <c r="F17">
        <v>40</v>
      </c>
      <c r="G17">
        <v>1.3049999999999999</v>
      </c>
      <c r="H17">
        <v>50</v>
      </c>
      <c r="I17">
        <f t="shared" ref="I17" si="6">MAX(C17,E17,G17)-MIN(C17,E17,G17)</f>
        <v>6.9999999999998952E-3</v>
      </c>
      <c r="J17" s="3">
        <f t="shared" ref="J17" si="7">((C17+E17+G17)/3)</f>
        <v>1.3006666666666666</v>
      </c>
      <c r="K17" s="8">
        <v>1.1200000000000001</v>
      </c>
    </row>
    <row r="18" spans="1:12" x14ac:dyDescent="0.35">
      <c r="A18" s="1">
        <f>All!A22</f>
        <v>43757</v>
      </c>
      <c r="B18">
        <v>6.74</v>
      </c>
      <c r="C18">
        <v>1.274</v>
      </c>
      <c r="D18">
        <v>0</v>
      </c>
      <c r="E18">
        <v>1.286</v>
      </c>
      <c r="F18">
        <v>0</v>
      </c>
      <c r="G18">
        <v>1.2829999999999999</v>
      </c>
      <c r="H18">
        <v>0</v>
      </c>
      <c r="I18">
        <f t="shared" ref="I18" si="8">MAX(C18,E18,G18)-MIN(C18,E18,G18)</f>
        <v>1.2000000000000011E-2</v>
      </c>
      <c r="J18" s="3">
        <f t="shared" ref="J18" si="9">((C18+E18+G18)/3)</f>
        <v>1.2809999999999999</v>
      </c>
      <c r="K18" s="8">
        <v>1</v>
      </c>
      <c r="L18" t="s">
        <v>53</v>
      </c>
    </row>
    <row r="19" spans="1:12" x14ac:dyDescent="0.35">
      <c r="A19" s="1">
        <f>All!A23</f>
        <v>44449</v>
      </c>
      <c r="B19">
        <v>6.64</v>
      </c>
      <c r="D19">
        <v>220</v>
      </c>
      <c r="F19">
        <v>220</v>
      </c>
      <c r="H19">
        <v>220</v>
      </c>
      <c r="J19" s="3"/>
      <c r="K19" s="8"/>
    </row>
    <row r="20" spans="1:12" x14ac:dyDescent="0.35">
      <c r="A20" s="1">
        <f>All!A24</f>
        <v>44450</v>
      </c>
      <c r="C20">
        <v>1.2430000000000001</v>
      </c>
      <c r="D20">
        <v>0</v>
      </c>
      <c r="E20">
        <v>1.266</v>
      </c>
      <c r="F20">
        <v>0</v>
      </c>
      <c r="G20">
        <v>1.2549999999999999</v>
      </c>
      <c r="H20">
        <v>0</v>
      </c>
      <c r="I20">
        <f t="shared" ref="I20" si="10">MAX(C20,E20,G20)-MIN(C20,E20,G20)</f>
        <v>2.2999999999999909E-2</v>
      </c>
      <c r="J20" s="3">
        <f t="shared" ref="J20" si="11">((C20+E20+G20)/3)</f>
        <v>1.2546666666666668</v>
      </c>
      <c r="K20" s="8">
        <v>0.88500000000000001</v>
      </c>
    </row>
    <row r="21" spans="1:12" x14ac:dyDescent="0.35">
      <c r="A21" s="1">
        <f>All!A25</f>
        <v>44452</v>
      </c>
      <c r="C21">
        <v>1.268</v>
      </c>
      <c r="D21">
        <v>0</v>
      </c>
      <c r="E21">
        <v>1.2829999999999999</v>
      </c>
      <c r="F21">
        <v>0</v>
      </c>
      <c r="G21">
        <v>1.278</v>
      </c>
      <c r="H21">
        <v>0</v>
      </c>
      <c r="I21">
        <f t="shared" ref="I21" si="12">MAX(C21,E21,G21)-MIN(C21,E21,G21)</f>
        <v>1.4999999999999902E-2</v>
      </c>
      <c r="J21" s="3">
        <f t="shared" ref="J21" si="13">((C21+E21+G21)/3)</f>
        <v>1.2763333333333333</v>
      </c>
      <c r="K21" s="8">
        <v>0.99299999999999999</v>
      </c>
    </row>
    <row r="22" spans="1:12" x14ac:dyDescent="0.35">
      <c r="A22" s="1">
        <f>All!A26</f>
        <v>44453</v>
      </c>
      <c r="C22">
        <v>1.2889999999999999</v>
      </c>
      <c r="D22">
        <v>0</v>
      </c>
      <c r="E22">
        <v>1.2929999999999999</v>
      </c>
      <c r="F22">
        <v>0</v>
      </c>
      <c r="G22">
        <v>1.298</v>
      </c>
      <c r="H22">
        <v>0</v>
      </c>
      <c r="I22">
        <f t="shared" ref="I22" si="14">MAX(C22,E22,G22)-MIN(C22,E22,G22)</f>
        <v>9.000000000000119E-3</v>
      </c>
      <c r="J22" s="3">
        <f t="shared" ref="J22" si="15">((C22+E22+G22)/3)</f>
        <v>1.2933333333333332</v>
      </c>
      <c r="K22" s="8">
        <v>1.085</v>
      </c>
    </row>
    <row r="23" spans="1:12" x14ac:dyDescent="0.35">
      <c r="A23" s="1">
        <f>All!A27</f>
        <v>44462</v>
      </c>
      <c r="C23">
        <v>1.292</v>
      </c>
      <c r="D23">
        <v>20</v>
      </c>
      <c r="E23">
        <v>1.3</v>
      </c>
      <c r="F23">
        <v>30</v>
      </c>
      <c r="G23">
        <v>1.3</v>
      </c>
      <c r="H23">
        <v>30</v>
      </c>
      <c r="I23">
        <f t="shared" ref="I23:I24" si="16">MAX(C23,E23,G23)-MIN(C23,E23,G23)</f>
        <v>8.0000000000000071E-3</v>
      </c>
      <c r="J23" s="3">
        <f t="shared" ref="J23:J24" si="17">((C23+E23+G23)/3)</f>
        <v>1.2973333333333334</v>
      </c>
      <c r="K23" s="8">
        <v>1.1000000000000001</v>
      </c>
    </row>
    <row r="24" spans="1:12" x14ac:dyDescent="0.35">
      <c r="A24" s="1">
        <f>All!A28</f>
        <v>44671</v>
      </c>
      <c r="C24">
        <v>1.292</v>
      </c>
      <c r="D24">
        <v>20</v>
      </c>
      <c r="E24">
        <v>1.2969999999999999</v>
      </c>
      <c r="F24">
        <v>20</v>
      </c>
      <c r="G24">
        <v>1.296</v>
      </c>
      <c r="H24">
        <v>20</v>
      </c>
      <c r="I24">
        <f t="shared" si="16"/>
        <v>4.9999999999998934E-3</v>
      </c>
      <c r="J24" s="3">
        <f t="shared" si="17"/>
        <v>1.2949999999999999</v>
      </c>
      <c r="K24" s="8">
        <v>1.095</v>
      </c>
    </row>
    <row r="25" spans="1:12" x14ac:dyDescent="0.35">
      <c r="A25" s="1">
        <f>All!A29</f>
        <v>44724</v>
      </c>
      <c r="B25">
        <v>6.67</v>
      </c>
      <c r="C25">
        <v>1.31</v>
      </c>
      <c r="D25">
        <v>40</v>
      </c>
      <c r="E25">
        <v>1.3080000000000001</v>
      </c>
      <c r="F25">
        <v>35</v>
      </c>
      <c r="G25">
        <v>1.31</v>
      </c>
      <c r="H25">
        <v>40</v>
      </c>
      <c r="I25">
        <f t="shared" ref="I25" si="18">MAX(C25,E25,G25)-MIN(C25,E25,G25)</f>
        <v>2.0000000000000018E-3</v>
      </c>
      <c r="J25" s="3">
        <f t="shared" ref="J25" si="19">((C25+E25+G25)/3)</f>
        <v>1.3093333333333335</v>
      </c>
      <c r="K25" s="8">
        <v>1.175</v>
      </c>
    </row>
    <row r="26" spans="1:12" x14ac:dyDescent="0.35">
      <c r="A26" s="1">
        <f>All!A30</f>
        <v>44729</v>
      </c>
      <c r="C26">
        <v>1.2909999999999999</v>
      </c>
      <c r="E26">
        <v>1.292</v>
      </c>
      <c r="G26">
        <v>1.2929999999999999</v>
      </c>
      <c r="I26">
        <f t="shared" ref="I26" si="20">MAX(C26,E26,G26)-MIN(C26,E26,G26)</f>
        <v>2.0000000000000018E-3</v>
      </c>
      <c r="J26" s="3">
        <f t="shared" ref="J26" si="21">((C26+E26+G26)/3)</f>
        <v>1.292</v>
      </c>
      <c r="K26" s="8">
        <v>1.08</v>
      </c>
    </row>
    <row r="27" spans="1:12" x14ac:dyDescent="0.35">
      <c r="A27" s="1">
        <f>All!A31</f>
        <v>44759</v>
      </c>
      <c r="C27">
        <v>1.28</v>
      </c>
      <c r="D27">
        <v>30</v>
      </c>
      <c r="E27">
        <v>1.2849999999999999</v>
      </c>
      <c r="F27">
        <v>30</v>
      </c>
      <c r="G27">
        <v>1.29</v>
      </c>
      <c r="H27">
        <v>30</v>
      </c>
      <c r="I27">
        <f t="shared" ref="I27" si="22">MAX(C27,E27,G27)-MIN(C27,E27,G27)</f>
        <v>1.0000000000000009E-2</v>
      </c>
      <c r="J27" s="3">
        <f t="shared" ref="J27" si="23">((C27+E27+G27)/3)</f>
        <v>1.2849999999999999</v>
      </c>
      <c r="K27" s="8">
        <v>1.04</v>
      </c>
    </row>
    <row r="28" spans="1:12" x14ac:dyDescent="0.35">
      <c r="A28" s="1">
        <f>All!A32</f>
        <v>44801</v>
      </c>
      <c r="C28">
        <v>1.28</v>
      </c>
      <c r="D28">
        <v>30</v>
      </c>
      <c r="E28">
        <v>1.2849999999999999</v>
      </c>
      <c r="F28">
        <v>30</v>
      </c>
      <c r="G28">
        <v>1.288</v>
      </c>
      <c r="H28">
        <v>30</v>
      </c>
      <c r="I28">
        <f t="shared" ref="I28" si="24">MAX(C28,E28,G28)-MIN(C28,E28,G28)</f>
        <v>8.0000000000000071E-3</v>
      </c>
      <c r="J28" s="3">
        <f t="shared" ref="J28" si="25">((C28+E28+G28)/3)</f>
        <v>1.2843333333333333</v>
      </c>
      <c r="K28" s="8">
        <v>1.0349999999999999</v>
      </c>
    </row>
    <row r="29" spans="1:12" x14ac:dyDescent="0.35">
      <c r="A29" s="1">
        <f>All!A33</f>
        <v>44844</v>
      </c>
      <c r="D29">
        <v>135</v>
      </c>
      <c r="F29">
        <v>150</v>
      </c>
      <c r="H29">
        <v>145</v>
      </c>
      <c r="I29">
        <f t="shared" ref="I29" si="26">MAX(C29,E29,G29)-MIN(C29,E29,G29)</f>
        <v>0</v>
      </c>
      <c r="J29" s="3">
        <f t="shared" ref="J29" si="27">((C29+E29+G29)/3)</f>
        <v>0</v>
      </c>
      <c r="K29" s="8"/>
    </row>
    <row r="30" spans="1:12" x14ac:dyDescent="0.35">
      <c r="A30" s="1">
        <f>All!A34</f>
        <v>44846</v>
      </c>
      <c r="C30">
        <v>1.2569999999999999</v>
      </c>
      <c r="E30">
        <v>1.2609999999999999</v>
      </c>
      <c r="G30">
        <v>1.2629999999999999</v>
      </c>
      <c r="I30">
        <f t="shared" ref="I30" si="28">MAX(C30,E30,G30)-MIN(C30,E30,G30)</f>
        <v>6.0000000000000053E-3</v>
      </c>
      <c r="J30" s="3">
        <f t="shared" ref="J30" si="29">((C30+E30+G30)/3)</f>
        <v>1.2603333333333333</v>
      </c>
      <c r="K30" s="8">
        <v>0.91500000000000004</v>
      </c>
    </row>
    <row r="31" spans="1:12" x14ac:dyDescent="0.35">
      <c r="A31" s="1">
        <f>All!A35</f>
        <v>44848</v>
      </c>
      <c r="C31">
        <v>1.2709999999999999</v>
      </c>
      <c r="E31">
        <v>1.2789999999999999</v>
      </c>
      <c r="G31">
        <v>1.2809999999999999</v>
      </c>
      <c r="I31">
        <f t="shared" ref="I31" si="30">MAX(C31,E31,G31)-MIN(C31,E31,G31)</f>
        <v>1.0000000000000009E-2</v>
      </c>
      <c r="J31" s="3">
        <f t="shared" ref="J31" si="31">((C31+E31+G31)/3)</f>
        <v>1.2769999999999999</v>
      </c>
      <c r="K31" s="8">
        <v>1</v>
      </c>
    </row>
    <row r="32" spans="1:12" x14ac:dyDescent="0.35">
      <c r="A32" s="1">
        <f>All!A36</f>
        <v>45050</v>
      </c>
      <c r="C32">
        <v>1.2929999999999999</v>
      </c>
      <c r="D32">
        <v>60</v>
      </c>
      <c r="E32">
        <v>1.3</v>
      </c>
      <c r="F32">
        <v>60</v>
      </c>
      <c r="G32">
        <v>1.3009999999999999</v>
      </c>
      <c r="H32">
        <v>60</v>
      </c>
      <c r="I32">
        <f t="shared" ref="I32" si="32">MAX(C32,E32,G32)-MIN(C32,E32,G32)</f>
        <v>8.0000000000000071E-3</v>
      </c>
      <c r="J32" s="3">
        <f t="shared" ref="J32" si="33">((C32+E32+G32)/3)</f>
        <v>1.298</v>
      </c>
      <c r="K32" s="8">
        <v>1.1200000000000001</v>
      </c>
    </row>
    <row r="33" spans="1:12" x14ac:dyDescent="0.35">
      <c r="A33" s="1">
        <f>All!A37</f>
        <v>45072</v>
      </c>
      <c r="C33">
        <v>1.2669999999999999</v>
      </c>
      <c r="D33">
        <v>0</v>
      </c>
      <c r="E33">
        <v>1.2729999999999999</v>
      </c>
      <c r="F33">
        <v>0</v>
      </c>
      <c r="G33">
        <v>1.278</v>
      </c>
      <c r="H33">
        <v>0</v>
      </c>
      <c r="I33">
        <f t="shared" ref="I33" si="34">MAX(C33,E33,G33)-MIN(C33,E33,G33)</f>
        <v>1.1000000000000121E-2</v>
      </c>
      <c r="J33" s="3">
        <f t="shared" ref="J33" si="35">((C33+E33+G33)/3)</f>
        <v>1.2726666666666666</v>
      </c>
      <c r="K33" s="8">
        <v>0.98</v>
      </c>
    </row>
    <row r="34" spans="1:12" x14ac:dyDescent="0.35">
      <c r="A34" s="1">
        <f>All!A38</f>
        <v>45082</v>
      </c>
      <c r="C34">
        <v>1.288</v>
      </c>
      <c r="D34">
        <v>40</v>
      </c>
      <c r="E34">
        <v>1.296</v>
      </c>
      <c r="F34">
        <v>40</v>
      </c>
      <c r="G34">
        <v>1.298</v>
      </c>
      <c r="H34">
        <v>35</v>
      </c>
      <c r="I34">
        <f t="shared" ref="I34" si="36">MAX(C34,E34,G34)-MIN(C34,E34,G34)</f>
        <v>1.0000000000000009E-2</v>
      </c>
      <c r="J34" s="3">
        <f t="shared" ref="J34" si="37">((C34+E34+G34)/3)</f>
        <v>1.294</v>
      </c>
      <c r="K34" s="8">
        <v>1.0900000000000001</v>
      </c>
    </row>
    <row r="35" spans="1:12" x14ac:dyDescent="0.35">
      <c r="A35" s="1">
        <f>All!A39</f>
        <v>45545</v>
      </c>
      <c r="C35">
        <v>1.268</v>
      </c>
      <c r="D35">
        <v>50</v>
      </c>
      <c r="E35">
        <v>1.2749999999999999</v>
      </c>
      <c r="F35">
        <v>50</v>
      </c>
      <c r="G35">
        <v>1.28</v>
      </c>
      <c r="H35">
        <v>60</v>
      </c>
      <c r="I35">
        <f t="shared" ref="I35" si="38">MAX(C35,E35,G35)-MIN(C35,E35,G35)</f>
        <v>1.2000000000000011E-2</v>
      </c>
      <c r="J35" s="3">
        <f t="shared" ref="J35" si="39">((C35+E35+G35)/3)</f>
        <v>1.2743333333333335</v>
      </c>
      <c r="K35" s="8">
        <v>0.98499999999999999</v>
      </c>
    </row>
    <row r="36" spans="1:12" x14ac:dyDescent="0.35">
      <c r="A36" s="1">
        <f>All!A40</f>
        <v>45552</v>
      </c>
      <c r="C36">
        <v>1.266</v>
      </c>
      <c r="D36">
        <v>20</v>
      </c>
      <c r="E36">
        <v>1.272</v>
      </c>
      <c r="F36">
        <v>0</v>
      </c>
      <c r="G36">
        <v>1.27</v>
      </c>
      <c r="H36">
        <v>20</v>
      </c>
      <c r="I36">
        <f t="shared" ref="I36" si="40">MAX(C36,E36,G36)-MIN(C36,E36,G36)</f>
        <v>6.0000000000000053E-3</v>
      </c>
      <c r="J36" s="3">
        <f t="shared" ref="J36" si="41">((C36+E36+G36)/3)</f>
        <v>1.2693333333333334</v>
      </c>
      <c r="K36" s="8">
        <v>0.96</v>
      </c>
    </row>
    <row r="37" spans="1:12" x14ac:dyDescent="0.35">
      <c r="A37" s="1">
        <f>All!A41</f>
        <v>45557</v>
      </c>
      <c r="C37">
        <v>1.2689999999999999</v>
      </c>
      <c r="D37">
        <v>0</v>
      </c>
      <c r="E37">
        <v>1.2829999999999999</v>
      </c>
      <c r="F37">
        <v>0</v>
      </c>
      <c r="G37">
        <v>1.2749999999999999</v>
      </c>
      <c r="H37">
        <v>0</v>
      </c>
      <c r="I37">
        <f t="shared" ref="I37" si="42">MAX(C37,E37,G37)-MIN(C37,E37,G37)</f>
        <v>1.4000000000000012E-2</v>
      </c>
      <c r="J37" s="3">
        <f t="shared" ref="J37" si="43">((C37+E37+G37)/3)</f>
        <v>1.2756666666666665</v>
      </c>
      <c r="K37" s="8">
        <v>0.995</v>
      </c>
    </row>
    <row r="38" spans="1:12" x14ac:dyDescent="0.35">
      <c r="A38" s="1">
        <f>All!A42</f>
        <v>45578</v>
      </c>
      <c r="D38">
        <v>50</v>
      </c>
      <c r="F38">
        <v>70</v>
      </c>
      <c r="H38">
        <v>50</v>
      </c>
      <c r="I38">
        <f t="shared" ref="I38" si="44">MAX(C38,E38,G38)-MIN(C38,E38,G38)</f>
        <v>0</v>
      </c>
      <c r="J38" s="3">
        <f t="shared" ref="J38" si="45">((C38+E38+G38)/3)</f>
        <v>0</v>
      </c>
      <c r="K38" s="8"/>
    </row>
    <row r="39" spans="1:12" x14ac:dyDescent="0.35">
      <c r="A39" s="1">
        <f>All!A43</f>
        <v>45585</v>
      </c>
      <c r="C39">
        <v>1.278</v>
      </c>
      <c r="D39">
        <v>30</v>
      </c>
      <c r="E39">
        <v>1.286</v>
      </c>
      <c r="F39">
        <v>20</v>
      </c>
      <c r="G39">
        <v>1.2849999999999999</v>
      </c>
      <c r="H39">
        <v>40</v>
      </c>
      <c r="I39">
        <f t="shared" ref="I39" si="46">MAX(C39,E39,G39)-MIN(C39,E39,G39)</f>
        <v>8.0000000000000071E-3</v>
      </c>
      <c r="J39" s="3">
        <f t="shared" ref="J39" si="47">((C39+E39+G39)/3)</f>
        <v>1.2830000000000001</v>
      </c>
      <c r="K39" s="8">
        <v>1.03</v>
      </c>
      <c r="L39" t="s">
        <v>74</v>
      </c>
    </row>
    <row r="40" spans="1:12" x14ac:dyDescent="0.35">
      <c r="A40" s="1">
        <f>All!A44</f>
        <v>45797</v>
      </c>
      <c r="B40">
        <v>6.64</v>
      </c>
      <c r="C40">
        <v>1.2869999999999999</v>
      </c>
      <c r="D40">
        <v>50</v>
      </c>
      <c r="E40">
        <v>1.2949999999999999</v>
      </c>
      <c r="F40">
        <v>80</v>
      </c>
      <c r="G40">
        <v>1.2909999999999999</v>
      </c>
      <c r="H40">
        <v>60</v>
      </c>
      <c r="I40">
        <f t="shared" ref="I40:I41" si="48">MAX(C40,E40,G40)-MIN(C40,E40,G40)</f>
        <v>8.0000000000000071E-3</v>
      </c>
      <c r="J40" s="3">
        <f t="shared" ref="J40:J41" si="49">((C40+E40+G40)/3)</f>
        <v>1.2909999999999999</v>
      </c>
      <c r="K40" s="8">
        <v>1.075</v>
      </c>
    </row>
    <row r="41" spans="1:12" x14ac:dyDescent="0.35">
      <c r="A41" s="1">
        <f>All!A45</f>
        <v>45834</v>
      </c>
      <c r="C41">
        <v>1.2669999999999999</v>
      </c>
      <c r="D41">
        <v>55</v>
      </c>
      <c r="E41">
        <v>1.272</v>
      </c>
      <c r="F41">
        <v>50</v>
      </c>
      <c r="G41">
        <v>1.268</v>
      </c>
      <c r="H41">
        <v>50</v>
      </c>
      <c r="I41">
        <f t="shared" si="48"/>
        <v>5.0000000000001155E-3</v>
      </c>
      <c r="J41" s="3">
        <f t="shared" si="49"/>
        <v>1.2689999999999999</v>
      </c>
      <c r="K41" s="8">
        <v>0.95799999999999996</v>
      </c>
    </row>
    <row r="42" spans="1:12" x14ac:dyDescent="0.35">
      <c r="A42" s="1">
        <f>All!A46</f>
        <v>45855</v>
      </c>
      <c r="B42">
        <v>6.65</v>
      </c>
      <c r="C42">
        <v>1.262</v>
      </c>
      <c r="D42">
        <v>45</v>
      </c>
      <c r="E42">
        <v>1.2669999999999999</v>
      </c>
      <c r="F42">
        <v>45</v>
      </c>
      <c r="G42">
        <v>1.2669999999999999</v>
      </c>
      <c r="H42">
        <v>45</v>
      </c>
      <c r="I42">
        <f t="shared" ref="I42" si="50">MAX(C42,E42,G42)-MIN(C42,E42,G42)</f>
        <v>4.9999999999998934E-3</v>
      </c>
      <c r="J42" s="3">
        <f t="shared" ref="J42" si="51">((C42+E42+G42)/3)</f>
        <v>1.2653333333333332</v>
      </c>
      <c r="K42" s="8">
        <v>0.93500000000000005</v>
      </c>
    </row>
    <row r="43" spans="1:12" x14ac:dyDescent="0.35">
      <c r="A43" s="1">
        <f>All!A47</f>
        <v>45897</v>
      </c>
      <c r="D43">
        <v>90</v>
      </c>
      <c r="F43">
        <v>90</v>
      </c>
      <c r="H43">
        <v>90</v>
      </c>
      <c r="I43">
        <f t="shared" ref="I43" si="52">MAX(C43,E43,G43)-MIN(C43,E43,G43)</f>
        <v>0</v>
      </c>
      <c r="J43" s="3">
        <f t="shared" ref="J43" si="53">((C43+E43+G43)/3)</f>
        <v>0</v>
      </c>
      <c r="K43" s="8"/>
    </row>
    <row r="44" spans="1:12" x14ac:dyDescent="0.35">
      <c r="A44" s="1">
        <f>All!A48</f>
        <v>45904</v>
      </c>
      <c r="C44">
        <v>1.282</v>
      </c>
      <c r="D44">
        <v>20</v>
      </c>
      <c r="E44">
        <v>1.288</v>
      </c>
      <c r="F44">
        <v>25</v>
      </c>
      <c r="G44">
        <v>1.292</v>
      </c>
      <c r="H44">
        <v>30</v>
      </c>
      <c r="I44">
        <f t="shared" ref="I44" si="54">MAX(C44,E44,G44)-MIN(C44,E44,G44)</f>
        <v>1.0000000000000009E-2</v>
      </c>
      <c r="J44" s="3">
        <f t="shared" ref="J44" si="55">((C44+E44+G44)/3)</f>
        <v>1.2873333333333334</v>
      </c>
      <c r="K44" s="8">
        <v>1.05</v>
      </c>
    </row>
    <row r="45" spans="1:12" x14ac:dyDescent="0.35">
      <c r="A45" s="1">
        <f>All!A49</f>
        <v>46123</v>
      </c>
      <c r="C45">
        <v>1.282</v>
      </c>
      <c r="D45">
        <v>90</v>
      </c>
      <c r="E45">
        <v>1.284</v>
      </c>
      <c r="F45">
        <v>90</v>
      </c>
      <c r="G45">
        <v>1.2829999999999999</v>
      </c>
      <c r="H45">
        <v>90</v>
      </c>
      <c r="I45">
        <f t="shared" ref="I45" si="56">MAX(C45,E45,G45)-MIN(C45,E45,G45)</f>
        <v>2.0000000000000018E-3</v>
      </c>
      <c r="J45" s="3">
        <f t="shared" ref="J45" si="57">((C45+E45+G45)/3)</f>
        <v>1.2829999999999999</v>
      </c>
      <c r="K45" s="8">
        <v>1.03</v>
      </c>
    </row>
    <row r="46" spans="1:12" x14ac:dyDescent="0.35">
      <c r="A46" s="1">
        <f>All!A50</f>
        <v>46168</v>
      </c>
      <c r="C46" s="20">
        <v>1.2909999999999999</v>
      </c>
      <c r="D46" s="20">
        <v>35</v>
      </c>
      <c r="E46" s="20">
        <v>1.2969999999999999</v>
      </c>
      <c r="F46" s="20">
        <v>40</v>
      </c>
      <c r="G46" s="20">
        <v>1.2929999999999999</v>
      </c>
      <c r="H46" s="20">
        <v>40</v>
      </c>
      <c r="I46">
        <f t="shared" ref="I46" si="58">MAX(C46,E46,G46)-MIN(C46,E46,G46)</f>
        <v>6.0000000000000053E-3</v>
      </c>
      <c r="J46" s="3">
        <f t="shared" ref="J46" si="59">((C46+E46+G46)/3)</f>
        <v>1.2936666666666667</v>
      </c>
      <c r="K46" s="21">
        <v>1.0900000000000001</v>
      </c>
    </row>
  </sheetData>
  <mergeCells count="4">
    <mergeCell ref="C2:G2"/>
    <mergeCell ref="C7:D7"/>
    <mergeCell ref="E7:F7"/>
    <mergeCell ref="G7:H7"/>
  </mergeCells>
  <pageMargins left="0.7" right="0.7" top="0.75" bottom="0.75" header="0.3" footer="0.3"/>
  <pageSetup paperSize="9" orientation="portrait" horizontalDpi="4294967292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46"/>
  <sheetViews>
    <sheetView topLeftCell="A25" workbookViewId="0">
      <selection activeCell="A46" sqref="A46"/>
    </sheetView>
  </sheetViews>
  <sheetFormatPr defaultRowHeight="14.5" x14ac:dyDescent="0.35"/>
  <cols>
    <col min="1" max="1" width="10.7265625" bestFit="1" customWidth="1"/>
    <col min="3" max="3" width="6" bestFit="1" customWidth="1"/>
    <col min="4" max="4" width="11.453125" bestFit="1" customWidth="1"/>
    <col min="5" max="5" width="6" bestFit="1" customWidth="1"/>
    <col min="6" max="6" width="11.453125" bestFit="1" customWidth="1"/>
    <col min="8" max="8" width="11.453125" bestFit="1" customWidth="1"/>
    <col min="9" max="9" width="9.54296875" bestFit="1" customWidth="1"/>
    <col min="10" max="10" width="17.81640625" bestFit="1" customWidth="1"/>
    <col min="11" max="11" width="11" bestFit="1" customWidth="1"/>
  </cols>
  <sheetData>
    <row r="2" spans="1:12" x14ac:dyDescent="0.35">
      <c r="C2" s="15" t="s">
        <v>2</v>
      </c>
      <c r="D2" s="15"/>
      <c r="E2" s="15"/>
      <c r="F2" s="15"/>
      <c r="G2" s="15"/>
      <c r="H2" s="10"/>
      <c r="I2" s="7"/>
    </row>
    <row r="3" spans="1:12" x14ac:dyDescent="0.35">
      <c r="C3" s="10"/>
      <c r="D3" s="10" t="s">
        <v>24</v>
      </c>
      <c r="E3" s="10"/>
      <c r="F3" s="10" t="s">
        <v>25</v>
      </c>
      <c r="G3" s="10"/>
      <c r="H3" s="10" t="s">
        <v>26</v>
      </c>
      <c r="I3" s="10"/>
      <c r="J3" t="s">
        <v>30</v>
      </c>
      <c r="K3" s="10"/>
    </row>
    <row r="4" spans="1:12" x14ac:dyDescent="0.35">
      <c r="A4" t="s">
        <v>28</v>
      </c>
      <c r="C4" s="10" t="s">
        <v>29</v>
      </c>
      <c r="D4" s="10">
        <f>SUM(D9:D53)</f>
        <v>1275</v>
      </c>
      <c r="E4" s="10"/>
      <c r="F4" s="10">
        <f>SUM(F9:F53)</f>
        <v>1320</v>
      </c>
      <c r="G4" s="10"/>
      <c r="H4" s="10">
        <f>SUM(H9:H53)</f>
        <v>1320</v>
      </c>
      <c r="I4" s="10"/>
      <c r="J4">
        <f>D4+F4+H4</f>
        <v>3915</v>
      </c>
      <c r="K4" s="10"/>
    </row>
    <row r="5" spans="1:12" x14ac:dyDescent="0.35">
      <c r="A5" t="s">
        <v>81</v>
      </c>
      <c r="C5" s="10" t="s">
        <v>16</v>
      </c>
      <c r="D5" s="11">
        <f>D4/J4</f>
        <v>0.32567049808429116</v>
      </c>
      <c r="E5" s="10"/>
      <c r="F5" s="11">
        <f>F4/J4</f>
        <v>0.33716475095785442</v>
      </c>
      <c r="G5" s="10"/>
      <c r="H5" s="11">
        <f>H4/J4</f>
        <v>0.33716475095785442</v>
      </c>
      <c r="I5" s="10"/>
      <c r="K5" s="10"/>
    </row>
    <row r="6" spans="1:12" x14ac:dyDescent="0.35">
      <c r="C6" s="10"/>
      <c r="D6" s="10"/>
      <c r="E6" s="10"/>
      <c r="F6" s="10"/>
      <c r="G6" s="10"/>
      <c r="H6" s="10"/>
      <c r="I6" s="10"/>
      <c r="K6" s="10"/>
    </row>
    <row r="7" spans="1:12" x14ac:dyDescent="0.35">
      <c r="C7" s="15" t="s">
        <v>24</v>
      </c>
      <c r="D7" s="15"/>
      <c r="E7" s="15" t="s">
        <v>25</v>
      </c>
      <c r="F7" s="15"/>
      <c r="G7" s="15" t="s">
        <v>26</v>
      </c>
      <c r="H7" s="15"/>
      <c r="I7" t="s">
        <v>31</v>
      </c>
      <c r="J7" t="s">
        <v>8</v>
      </c>
      <c r="K7" s="13" t="s">
        <v>5</v>
      </c>
    </row>
    <row r="8" spans="1:12" x14ac:dyDescent="0.35">
      <c r="A8" t="s">
        <v>0</v>
      </c>
      <c r="B8" t="s">
        <v>1</v>
      </c>
      <c r="C8" t="s">
        <v>4</v>
      </c>
      <c r="D8" t="s">
        <v>27</v>
      </c>
      <c r="E8" t="s">
        <v>4</v>
      </c>
      <c r="F8" t="s">
        <v>27</v>
      </c>
      <c r="G8" t="s">
        <v>4</v>
      </c>
      <c r="H8" t="s">
        <v>27</v>
      </c>
      <c r="I8" t="s">
        <v>4</v>
      </c>
      <c r="J8" t="s">
        <v>9</v>
      </c>
      <c r="K8" t="s">
        <v>7</v>
      </c>
      <c r="L8" t="s">
        <v>10</v>
      </c>
    </row>
    <row r="9" spans="1:12" x14ac:dyDescent="0.35">
      <c r="A9" s="1">
        <f>All!A13</f>
        <v>43636</v>
      </c>
      <c r="B9">
        <v>6.29</v>
      </c>
      <c r="C9">
        <v>1.2669999999999999</v>
      </c>
      <c r="D9">
        <v>10</v>
      </c>
      <c r="E9">
        <v>1.2649999999999999</v>
      </c>
      <c r="F9">
        <v>15</v>
      </c>
      <c r="G9">
        <v>1.2669999999999999</v>
      </c>
      <c r="H9">
        <v>0</v>
      </c>
      <c r="I9">
        <f t="shared" ref="I9:I14" si="0">MAX(C9,E9,G9)-MIN(C9,E9,G9)</f>
        <v>2.0000000000000018E-3</v>
      </c>
      <c r="J9" s="3">
        <f t="shared" ref="J9:J14" si="1">((C9+E9+G9)/3)</f>
        <v>1.2663333333333333</v>
      </c>
      <c r="K9" s="8">
        <v>0.94499999999999995</v>
      </c>
      <c r="L9" t="s">
        <v>55</v>
      </c>
    </row>
    <row r="10" spans="1:12" x14ac:dyDescent="0.35">
      <c r="A10" s="1">
        <f>All!A14</f>
        <v>43637</v>
      </c>
      <c r="B10">
        <v>6.61</v>
      </c>
      <c r="C10">
        <v>1.284</v>
      </c>
      <c r="D10">
        <v>0</v>
      </c>
      <c r="E10">
        <v>1.2829999999999999</v>
      </c>
      <c r="F10">
        <v>0</v>
      </c>
      <c r="G10">
        <v>1.2829999999999999</v>
      </c>
      <c r="H10">
        <v>0</v>
      </c>
      <c r="I10">
        <f t="shared" si="0"/>
        <v>1.0000000000001119E-3</v>
      </c>
      <c r="J10" s="3">
        <f t="shared" si="1"/>
        <v>1.2833333333333334</v>
      </c>
      <c r="K10" s="2">
        <v>1.03</v>
      </c>
      <c r="L10" t="s">
        <v>47</v>
      </c>
    </row>
    <row r="11" spans="1:12" x14ac:dyDescent="0.35">
      <c r="A11" s="1">
        <f>All!A15</f>
        <v>43638</v>
      </c>
      <c r="B11">
        <v>7.08</v>
      </c>
      <c r="C11">
        <v>1.29</v>
      </c>
      <c r="D11">
        <v>0</v>
      </c>
      <c r="E11">
        <v>1.288</v>
      </c>
      <c r="F11">
        <v>0</v>
      </c>
      <c r="G11">
        <v>1.29</v>
      </c>
      <c r="H11">
        <v>0</v>
      </c>
      <c r="I11">
        <f t="shared" si="0"/>
        <v>2.0000000000000018E-3</v>
      </c>
      <c r="J11" s="3">
        <f t="shared" si="1"/>
        <v>1.2893333333333334</v>
      </c>
      <c r="K11" s="2">
        <v>1.06</v>
      </c>
      <c r="L11" t="s">
        <v>47</v>
      </c>
    </row>
    <row r="12" spans="1:12" x14ac:dyDescent="0.35">
      <c r="A12" s="1">
        <f>All!A16</f>
        <v>43660</v>
      </c>
      <c r="C12">
        <v>1.266</v>
      </c>
      <c r="D12">
        <v>20</v>
      </c>
      <c r="E12">
        <v>1.2629999999999999</v>
      </c>
      <c r="F12">
        <v>20</v>
      </c>
      <c r="G12">
        <v>1.27</v>
      </c>
      <c r="H12">
        <v>15</v>
      </c>
      <c r="I12">
        <f t="shared" si="0"/>
        <v>7.0000000000001172E-3</v>
      </c>
      <c r="J12" s="3">
        <f t="shared" si="1"/>
        <v>1.2663333333333333</v>
      </c>
      <c r="K12" s="8">
        <v>0.95499999999999996</v>
      </c>
      <c r="L12" t="s">
        <v>53</v>
      </c>
    </row>
    <row r="13" spans="1:12" x14ac:dyDescent="0.35">
      <c r="A13" s="1">
        <f>All!A17</f>
        <v>43661</v>
      </c>
      <c r="C13">
        <v>1.274</v>
      </c>
      <c r="D13">
        <v>0</v>
      </c>
      <c r="E13">
        <v>1.2689999999999999</v>
      </c>
      <c r="F13">
        <v>0</v>
      </c>
      <c r="G13">
        <v>1.2709999999999999</v>
      </c>
      <c r="H13">
        <v>0</v>
      </c>
      <c r="I13">
        <f t="shared" si="0"/>
        <v>5.0000000000001155E-3</v>
      </c>
      <c r="J13" s="3">
        <f t="shared" si="1"/>
        <v>1.2713333333333334</v>
      </c>
      <c r="K13" s="2">
        <v>0.98</v>
      </c>
      <c r="L13" t="s">
        <v>53</v>
      </c>
    </row>
    <row r="14" spans="1:12" x14ac:dyDescent="0.35">
      <c r="A14" s="1">
        <f>All!A18</f>
        <v>43698</v>
      </c>
      <c r="C14">
        <v>1.294</v>
      </c>
      <c r="D14">
        <v>40</v>
      </c>
      <c r="E14">
        <v>1.292</v>
      </c>
      <c r="F14">
        <v>50</v>
      </c>
      <c r="G14">
        <v>1.292</v>
      </c>
      <c r="H14">
        <v>50</v>
      </c>
      <c r="I14">
        <f t="shared" si="0"/>
        <v>2.0000000000000018E-3</v>
      </c>
      <c r="J14" s="3">
        <f t="shared" si="1"/>
        <v>1.2926666666666666</v>
      </c>
      <c r="K14" s="2">
        <v>1.085</v>
      </c>
    </row>
    <row r="15" spans="1:12" x14ac:dyDescent="0.35">
      <c r="A15" s="1">
        <f>All!A19</f>
        <v>43705</v>
      </c>
      <c r="C15">
        <v>1.2789999999999999</v>
      </c>
      <c r="D15">
        <v>0</v>
      </c>
      <c r="E15">
        <v>1.2749999999999999</v>
      </c>
      <c r="F15">
        <v>0</v>
      </c>
      <c r="G15">
        <v>1.2789999999999999</v>
      </c>
      <c r="H15">
        <v>0</v>
      </c>
      <c r="I15">
        <f t="shared" ref="I15" si="2">MAX(C15,E15,G15)-MIN(C15,E15,G15)</f>
        <v>4.0000000000000036E-3</v>
      </c>
      <c r="J15" s="3">
        <f t="shared" ref="J15" si="3">((C15+E15+G15)/3)</f>
        <v>1.2776666666666665</v>
      </c>
      <c r="K15" s="8">
        <v>1.0049999999999999</v>
      </c>
    </row>
    <row r="16" spans="1:12" x14ac:dyDescent="0.35">
      <c r="A16" s="1">
        <f>All!A20</f>
        <v>43726</v>
      </c>
      <c r="C16">
        <v>1.2709999999999999</v>
      </c>
      <c r="D16">
        <v>25</v>
      </c>
      <c r="E16">
        <v>1.27</v>
      </c>
      <c r="F16">
        <v>20</v>
      </c>
      <c r="G16">
        <v>1.2689999999999999</v>
      </c>
      <c r="H16">
        <v>20</v>
      </c>
      <c r="I16">
        <f t="shared" ref="I16" si="4">MAX(C16,E16,G16)-MIN(C16,E16,G16)</f>
        <v>2.0000000000000018E-3</v>
      </c>
      <c r="J16" s="3">
        <f t="shared" ref="J16" si="5">((C16+E16+G16)/3)</f>
        <v>1.2699999999999998</v>
      </c>
      <c r="K16" s="8">
        <v>0.97499999999999998</v>
      </c>
      <c r="L16" t="s">
        <v>53</v>
      </c>
    </row>
    <row r="17" spans="1:12" x14ac:dyDescent="0.35">
      <c r="A17" s="1">
        <f>All!A21</f>
        <v>43756</v>
      </c>
      <c r="C17">
        <v>1.3</v>
      </c>
      <c r="D17">
        <v>50</v>
      </c>
      <c r="E17">
        <v>1.2969999999999999</v>
      </c>
      <c r="F17">
        <v>55</v>
      </c>
      <c r="G17">
        <v>1.2969999999999999</v>
      </c>
      <c r="H17">
        <v>50</v>
      </c>
      <c r="I17">
        <f t="shared" ref="I17" si="6">MAX(C17,E17,G17)-MIN(C17,E17,G17)</f>
        <v>3.0000000000001137E-3</v>
      </c>
      <c r="J17" s="3">
        <f t="shared" ref="J17:J20" si="7">((C17+E17+G17)/3)</f>
        <v>1.298</v>
      </c>
      <c r="K17" s="8">
        <v>1.1100000000000001</v>
      </c>
    </row>
    <row r="18" spans="1:12" x14ac:dyDescent="0.35">
      <c r="A18" s="1">
        <f>All!A22</f>
        <v>43757</v>
      </c>
      <c r="B18">
        <v>6.71</v>
      </c>
      <c r="C18">
        <v>1.2729999999999999</v>
      </c>
      <c r="D18">
        <v>0</v>
      </c>
      <c r="E18">
        <v>1.2729999999999999</v>
      </c>
      <c r="F18">
        <v>0</v>
      </c>
      <c r="G18">
        <v>1.2669999999999999</v>
      </c>
      <c r="H18">
        <v>0</v>
      </c>
      <c r="I18">
        <f t="shared" ref="I18" si="8">MAX(C18,E18,G18)-MIN(C18,E18,G18)</f>
        <v>6.0000000000000053E-3</v>
      </c>
      <c r="J18" s="3">
        <f t="shared" si="7"/>
        <v>1.2709999999999999</v>
      </c>
      <c r="K18" s="8">
        <v>0.98499999999999999</v>
      </c>
      <c r="L18" t="s">
        <v>53</v>
      </c>
    </row>
    <row r="19" spans="1:12" x14ac:dyDescent="0.35">
      <c r="A19" s="1">
        <f>All!A23</f>
        <v>44449</v>
      </c>
      <c r="B19">
        <v>6.6</v>
      </c>
      <c r="D19">
        <v>220</v>
      </c>
      <c r="F19">
        <v>220</v>
      </c>
      <c r="H19">
        <v>220</v>
      </c>
      <c r="J19" s="3"/>
      <c r="K19" s="8"/>
    </row>
    <row r="20" spans="1:12" x14ac:dyDescent="0.35">
      <c r="A20" s="1">
        <f>All!A24</f>
        <v>44450</v>
      </c>
      <c r="C20">
        <v>1.238</v>
      </c>
      <c r="D20">
        <v>0</v>
      </c>
      <c r="E20">
        <v>1.2529999999999999</v>
      </c>
      <c r="F20">
        <v>0</v>
      </c>
      <c r="G20">
        <v>1.238</v>
      </c>
      <c r="H20">
        <v>0</v>
      </c>
      <c r="I20">
        <f t="shared" ref="I20" si="9">MAX(C20,E20,G20)-MIN(C20,E20,G20)</f>
        <v>1.4999999999999902E-2</v>
      </c>
      <c r="J20" s="3">
        <f t="shared" si="7"/>
        <v>1.2429999999999999</v>
      </c>
      <c r="K20" s="8">
        <v>0.82499999999999996</v>
      </c>
    </row>
    <row r="21" spans="1:12" x14ac:dyDescent="0.35">
      <c r="A21" s="1">
        <f>All!A25</f>
        <v>44452</v>
      </c>
      <c r="C21">
        <v>1.262</v>
      </c>
      <c r="D21">
        <v>0</v>
      </c>
      <c r="E21">
        <v>1.266</v>
      </c>
      <c r="F21">
        <v>0</v>
      </c>
      <c r="G21">
        <v>1.2669999999999999</v>
      </c>
      <c r="H21">
        <v>0</v>
      </c>
      <c r="I21">
        <f t="shared" ref="I21" si="10">MAX(C21,E21,G21)-MIN(C21,E21,G21)</f>
        <v>4.9999999999998934E-3</v>
      </c>
      <c r="J21" s="3">
        <f t="shared" ref="J21" si="11">((C21+E21+G21)/3)</f>
        <v>1.2649999999999999</v>
      </c>
      <c r="K21" s="8">
        <v>0.94</v>
      </c>
    </row>
    <row r="22" spans="1:12" x14ac:dyDescent="0.35">
      <c r="A22" s="1">
        <f>All!A26</f>
        <v>44453</v>
      </c>
      <c r="C22">
        <v>1.2829999999999999</v>
      </c>
      <c r="D22">
        <v>0</v>
      </c>
      <c r="E22">
        <v>1.288</v>
      </c>
      <c r="F22">
        <v>0</v>
      </c>
      <c r="G22">
        <v>1.2829999999999999</v>
      </c>
      <c r="H22">
        <v>0</v>
      </c>
      <c r="I22">
        <f t="shared" ref="I22" si="12">MAX(C22,E22,G22)-MIN(C22,E22,G22)</f>
        <v>5.0000000000001155E-3</v>
      </c>
      <c r="J22" s="3">
        <f t="shared" ref="J22" si="13">((C22+E22+G22)/3)</f>
        <v>1.2846666666666666</v>
      </c>
      <c r="K22" s="8">
        <v>1.04</v>
      </c>
    </row>
    <row r="23" spans="1:12" x14ac:dyDescent="0.35">
      <c r="A23" s="1">
        <f>All!A27</f>
        <v>44462</v>
      </c>
      <c r="C23">
        <v>1.288</v>
      </c>
      <c r="D23">
        <v>20</v>
      </c>
      <c r="E23">
        <v>1.288</v>
      </c>
      <c r="F23">
        <v>20</v>
      </c>
      <c r="G23">
        <v>1.2869999999999999</v>
      </c>
      <c r="H23">
        <v>20</v>
      </c>
      <c r="I23">
        <f t="shared" ref="I23:I24" si="14">MAX(C23,E23,G23)-MIN(C23,E23,G23)</f>
        <v>1.0000000000001119E-3</v>
      </c>
      <c r="J23" s="3">
        <f t="shared" ref="J23:J24" si="15">((C23+E23+G23)/3)</f>
        <v>1.2876666666666667</v>
      </c>
      <c r="K23" s="8">
        <v>1.06</v>
      </c>
    </row>
    <row r="24" spans="1:12" x14ac:dyDescent="0.35">
      <c r="A24" s="1">
        <f>All!A28</f>
        <v>44671</v>
      </c>
      <c r="C24">
        <v>1.286</v>
      </c>
      <c r="D24">
        <v>20</v>
      </c>
      <c r="E24">
        <v>1.288</v>
      </c>
      <c r="F24">
        <v>20</v>
      </c>
      <c r="G24">
        <v>1.288</v>
      </c>
      <c r="H24">
        <v>25</v>
      </c>
      <c r="I24">
        <f t="shared" si="14"/>
        <v>2.0000000000000018E-3</v>
      </c>
      <c r="J24" s="3">
        <f t="shared" si="15"/>
        <v>1.2873333333333334</v>
      </c>
      <c r="K24" s="8">
        <v>1.05</v>
      </c>
    </row>
    <row r="25" spans="1:12" x14ac:dyDescent="0.35">
      <c r="A25" s="1">
        <f>All!A29</f>
        <v>44724</v>
      </c>
      <c r="B25">
        <v>6.7</v>
      </c>
      <c r="C25">
        <v>1.298</v>
      </c>
      <c r="D25">
        <v>40</v>
      </c>
      <c r="E25">
        <v>1.2969999999999999</v>
      </c>
      <c r="F25">
        <v>35</v>
      </c>
      <c r="G25">
        <v>1.298</v>
      </c>
      <c r="H25">
        <v>35</v>
      </c>
      <c r="I25">
        <f t="shared" ref="I25" si="16">MAX(C25,E25,G25)-MIN(C25,E25,G25)</f>
        <v>1.0000000000001119E-3</v>
      </c>
      <c r="J25" s="3">
        <f t="shared" ref="J25" si="17">((C25+E25+G25)/3)</f>
        <v>1.2976666666666665</v>
      </c>
      <c r="K25" s="8">
        <v>1.1100000000000001</v>
      </c>
    </row>
    <row r="26" spans="1:12" x14ac:dyDescent="0.35">
      <c r="A26" s="1">
        <f>All!A30</f>
        <v>44729</v>
      </c>
      <c r="C26">
        <v>1.284</v>
      </c>
      <c r="E26">
        <v>1.284</v>
      </c>
      <c r="G26">
        <v>1.2809999999999999</v>
      </c>
      <c r="I26">
        <f t="shared" ref="I26" si="18">MAX(C26,E26,G26)-MIN(C26,E26,G26)</f>
        <v>3.0000000000001137E-3</v>
      </c>
      <c r="J26" s="3">
        <f t="shared" ref="J26" si="19">((C26+E26+G26)/3)</f>
        <v>1.2830000000000001</v>
      </c>
      <c r="K26" s="8">
        <v>1.03</v>
      </c>
    </row>
    <row r="27" spans="1:12" x14ac:dyDescent="0.35">
      <c r="A27" s="1">
        <f>All!A31</f>
        <v>44759</v>
      </c>
      <c r="C27">
        <v>1.2769999999999999</v>
      </c>
      <c r="D27">
        <v>30</v>
      </c>
      <c r="E27">
        <v>1.276</v>
      </c>
      <c r="F27">
        <v>30</v>
      </c>
      <c r="G27">
        <v>1.2769999999999999</v>
      </c>
      <c r="H27">
        <v>30</v>
      </c>
      <c r="I27">
        <f t="shared" ref="I27" si="20">MAX(C27,E27,G27)-MIN(C27,E27,G27)</f>
        <v>9.9999999999988987E-4</v>
      </c>
      <c r="J27" s="3">
        <f t="shared" ref="J27" si="21">((C27+E27+G27)/3)</f>
        <v>1.2766666666666666</v>
      </c>
      <c r="K27" s="8">
        <v>1</v>
      </c>
    </row>
    <row r="28" spans="1:12" x14ac:dyDescent="0.35">
      <c r="A28" s="1">
        <f>All!A32</f>
        <v>44801</v>
      </c>
      <c r="C28">
        <v>1.2769999999999999</v>
      </c>
      <c r="D28">
        <v>30</v>
      </c>
      <c r="E28">
        <v>1.276</v>
      </c>
      <c r="F28">
        <v>30</v>
      </c>
      <c r="G28">
        <v>1.28</v>
      </c>
      <c r="H28">
        <v>30</v>
      </c>
      <c r="I28">
        <f t="shared" ref="I28:I30" si="22">MAX(C28,E28,G28)-MIN(C28,E28,G28)</f>
        <v>4.0000000000000036E-3</v>
      </c>
      <c r="J28" s="3">
        <f t="shared" ref="J28" si="23">((C28+E28+G28)/3)</f>
        <v>1.2776666666666667</v>
      </c>
      <c r="K28" s="8">
        <v>1</v>
      </c>
    </row>
    <row r="29" spans="1:12" x14ac:dyDescent="0.35">
      <c r="A29" s="1">
        <f>All!A33</f>
        <v>44844</v>
      </c>
      <c r="D29">
        <v>130</v>
      </c>
      <c r="F29">
        <v>160</v>
      </c>
      <c r="H29">
        <v>150</v>
      </c>
      <c r="I29">
        <f t="shared" si="22"/>
        <v>0</v>
      </c>
      <c r="J29" s="3">
        <f t="shared" ref="J29" si="24">((C29+E29+G29)/3)</f>
        <v>0</v>
      </c>
      <c r="K29" s="8"/>
    </row>
    <row r="30" spans="1:12" x14ac:dyDescent="0.35">
      <c r="A30" s="1">
        <f>All!A34</f>
        <v>44846</v>
      </c>
      <c r="C30">
        <v>1.2569999999999999</v>
      </c>
      <c r="E30">
        <v>1.2569999999999999</v>
      </c>
      <c r="G30">
        <v>1.2549999999999999</v>
      </c>
      <c r="I30">
        <f t="shared" si="22"/>
        <v>2.0000000000000018E-3</v>
      </c>
      <c r="J30" s="3">
        <f t="shared" ref="J30:J35" si="25">((C30+E30+G30)/3)</f>
        <v>1.2563333333333333</v>
      </c>
      <c r="K30" s="8">
        <v>0.89</v>
      </c>
    </row>
    <row r="31" spans="1:12" x14ac:dyDescent="0.35">
      <c r="A31" s="1">
        <f>All!A35</f>
        <v>44848</v>
      </c>
      <c r="C31">
        <v>1.27</v>
      </c>
      <c r="E31">
        <v>1.2729999999999999</v>
      </c>
      <c r="G31">
        <v>1.2669999999999999</v>
      </c>
      <c r="I31">
        <f t="shared" ref="I31" si="26">MAX(C31,E31,G31)-MIN(C31,E31,G31)</f>
        <v>6.0000000000000053E-3</v>
      </c>
      <c r="J31" s="3">
        <f t="shared" si="25"/>
        <v>1.27</v>
      </c>
      <c r="K31" s="8">
        <v>0.96499999999999997</v>
      </c>
      <c r="L31" t="s">
        <v>64</v>
      </c>
    </row>
    <row r="32" spans="1:12" x14ac:dyDescent="0.35">
      <c r="A32" s="1">
        <f>All!A36</f>
        <v>45050</v>
      </c>
      <c r="C32">
        <v>1.2909999999999999</v>
      </c>
      <c r="D32">
        <v>60</v>
      </c>
      <c r="E32">
        <v>1.29</v>
      </c>
      <c r="F32">
        <v>60</v>
      </c>
      <c r="G32">
        <v>1.29</v>
      </c>
      <c r="H32">
        <v>60</v>
      </c>
      <c r="I32">
        <f t="shared" ref="I32" si="27">MAX(C32,E32,G32)-MIN(C32,E32,G32)</f>
        <v>9.9999999999988987E-4</v>
      </c>
      <c r="J32" s="3">
        <f t="shared" si="25"/>
        <v>1.2903333333333333</v>
      </c>
      <c r="K32" s="8">
        <v>1.07</v>
      </c>
    </row>
    <row r="33" spans="1:12" x14ac:dyDescent="0.35">
      <c r="A33" s="1">
        <f>All!A37</f>
        <v>45072</v>
      </c>
      <c r="C33">
        <v>1.266</v>
      </c>
      <c r="D33">
        <v>0</v>
      </c>
      <c r="E33">
        <v>1.266</v>
      </c>
      <c r="G33">
        <v>1.266</v>
      </c>
      <c r="I33">
        <f t="shared" ref="I33" si="28">MAX(C33,E33,G33)-MIN(C33,E33,G33)</f>
        <v>0</v>
      </c>
      <c r="J33" s="3">
        <f t="shared" si="25"/>
        <v>1.266</v>
      </c>
      <c r="K33" s="8">
        <v>0.94499999999999995</v>
      </c>
      <c r="L33" t="s">
        <v>67</v>
      </c>
    </row>
    <row r="34" spans="1:12" x14ac:dyDescent="0.35">
      <c r="A34" s="1">
        <f>All!A38</f>
        <v>45082</v>
      </c>
      <c r="C34">
        <v>1.29</v>
      </c>
      <c r="D34">
        <v>30</v>
      </c>
      <c r="E34">
        <v>1.2889999999999999</v>
      </c>
      <c r="F34">
        <v>30</v>
      </c>
      <c r="G34">
        <v>1.286</v>
      </c>
      <c r="H34">
        <v>30</v>
      </c>
      <c r="I34">
        <f t="shared" ref="I34" si="29">MAX(C34,E34,G34)-MIN(C34,E34,G34)</f>
        <v>4.0000000000000036E-3</v>
      </c>
      <c r="J34" s="3">
        <f t="shared" si="25"/>
        <v>1.2883333333333333</v>
      </c>
      <c r="K34" s="8">
        <v>1.06</v>
      </c>
    </row>
    <row r="35" spans="1:12" x14ac:dyDescent="0.35">
      <c r="A35" s="1">
        <f>All!A39</f>
        <v>45545</v>
      </c>
      <c r="C35">
        <v>1.2649999999999999</v>
      </c>
      <c r="D35">
        <v>50</v>
      </c>
      <c r="E35">
        <v>1.272</v>
      </c>
      <c r="F35">
        <v>50</v>
      </c>
      <c r="G35">
        <v>1.262</v>
      </c>
      <c r="H35">
        <v>60</v>
      </c>
      <c r="I35">
        <f t="shared" ref="I35" si="30">MAX(C35,E35,G35)-MIN(C35,E35,G35)</f>
        <v>1.0000000000000009E-2</v>
      </c>
      <c r="J35" s="3">
        <f t="shared" si="25"/>
        <v>1.2663333333333333</v>
      </c>
      <c r="K35" s="8">
        <v>0.94499999999999995</v>
      </c>
    </row>
    <row r="36" spans="1:12" x14ac:dyDescent="0.35">
      <c r="A36" s="1">
        <f>All!A40</f>
        <v>45552</v>
      </c>
      <c r="C36">
        <v>1.26</v>
      </c>
      <c r="D36">
        <v>0</v>
      </c>
      <c r="E36">
        <v>1.2689999999999999</v>
      </c>
      <c r="F36">
        <v>0</v>
      </c>
      <c r="G36">
        <v>1.2549999999999999</v>
      </c>
      <c r="H36">
        <v>10</v>
      </c>
      <c r="I36">
        <f t="shared" ref="I36" si="31">MAX(C36,E36,G36)-MIN(C36,E36,G36)</f>
        <v>1.4000000000000012E-2</v>
      </c>
      <c r="J36" s="3">
        <f t="shared" ref="J36" si="32">((C36+E36+G36)/3)</f>
        <v>1.2613333333333332</v>
      </c>
      <c r="K36" s="8">
        <v>0.92</v>
      </c>
      <c r="L36" t="s">
        <v>72</v>
      </c>
    </row>
    <row r="37" spans="1:12" x14ac:dyDescent="0.35">
      <c r="A37" s="1">
        <f>All!A41</f>
        <v>45557</v>
      </c>
      <c r="C37">
        <v>1.266</v>
      </c>
      <c r="D37">
        <v>0</v>
      </c>
      <c r="E37">
        <v>1.278</v>
      </c>
      <c r="F37">
        <v>0</v>
      </c>
      <c r="G37">
        <v>1.26</v>
      </c>
      <c r="H37">
        <v>0</v>
      </c>
      <c r="I37">
        <f t="shared" ref="I37" si="33">MAX(C37,E37,G37)-MIN(C37,E37,G37)</f>
        <v>1.8000000000000016E-2</v>
      </c>
      <c r="J37" s="3">
        <f t="shared" ref="J37" si="34">((C37+E37+G37)/3)</f>
        <v>1.268</v>
      </c>
      <c r="K37" s="8">
        <v>0.95499999999999996</v>
      </c>
      <c r="L37" t="s">
        <v>73</v>
      </c>
    </row>
    <row r="38" spans="1:12" x14ac:dyDescent="0.35">
      <c r="A38" s="1">
        <f>All!A42</f>
        <v>45578</v>
      </c>
      <c r="D38">
        <v>60</v>
      </c>
      <c r="F38">
        <v>70</v>
      </c>
      <c r="H38">
        <v>70</v>
      </c>
      <c r="I38">
        <f t="shared" ref="I38" si="35">MAX(C38,E38,G38)-MIN(C38,E38,G38)</f>
        <v>0</v>
      </c>
      <c r="J38" s="3">
        <f t="shared" ref="J38" si="36">((C38+E38+G38)/3)</f>
        <v>0</v>
      </c>
      <c r="K38" s="8"/>
    </row>
    <row r="39" spans="1:12" x14ac:dyDescent="0.35">
      <c r="A39" s="1">
        <f>All!A43</f>
        <v>45585</v>
      </c>
      <c r="C39">
        <v>1.2769999999999999</v>
      </c>
      <c r="D39">
        <v>30</v>
      </c>
      <c r="E39">
        <v>1.2809999999999999</v>
      </c>
      <c r="F39">
        <v>20</v>
      </c>
      <c r="G39">
        <v>1.27</v>
      </c>
      <c r="H39">
        <v>20</v>
      </c>
      <c r="I39">
        <f t="shared" ref="I39" si="37">MAX(C39,E39,G39)-MIN(C39,E39,G39)</f>
        <v>1.0999999999999899E-2</v>
      </c>
      <c r="J39" s="3">
        <f t="shared" ref="J39" si="38">((C39+E39+G39)/3)</f>
        <v>1.276</v>
      </c>
      <c r="K39" s="8">
        <v>1</v>
      </c>
      <c r="L39" t="s">
        <v>74</v>
      </c>
    </row>
    <row r="40" spans="1:12" x14ac:dyDescent="0.35">
      <c r="A40" s="1">
        <f>All!A44</f>
        <v>45797</v>
      </c>
      <c r="B40">
        <v>6.65</v>
      </c>
      <c r="C40">
        <v>1.2849999999999999</v>
      </c>
      <c r="D40">
        <v>60</v>
      </c>
      <c r="E40">
        <v>1.29</v>
      </c>
      <c r="F40">
        <v>60</v>
      </c>
      <c r="G40">
        <v>1.282</v>
      </c>
      <c r="H40">
        <v>60</v>
      </c>
      <c r="I40">
        <f t="shared" ref="I40:I41" si="39">MAX(C40,E40,G40)-MIN(C40,E40,G40)</f>
        <v>8.0000000000000071E-3</v>
      </c>
      <c r="J40" s="3">
        <f t="shared" ref="J40:J41" si="40">((C40+E40+G40)/3)</f>
        <v>1.2856666666666667</v>
      </c>
      <c r="K40" s="8">
        <v>1.0449999999999999</v>
      </c>
    </row>
    <row r="41" spans="1:12" x14ac:dyDescent="0.35">
      <c r="A41" s="1">
        <f>All!A45</f>
        <v>45834</v>
      </c>
      <c r="C41">
        <v>1.2669999999999999</v>
      </c>
      <c r="D41">
        <v>60</v>
      </c>
      <c r="E41">
        <v>1.27</v>
      </c>
      <c r="F41">
        <v>60</v>
      </c>
      <c r="G41">
        <v>1.2629999999999999</v>
      </c>
      <c r="H41">
        <v>60</v>
      </c>
      <c r="I41">
        <f t="shared" si="39"/>
        <v>7.0000000000001172E-3</v>
      </c>
      <c r="J41" s="3">
        <f t="shared" si="40"/>
        <v>1.2666666666666666</v>
      </c>
      <c r="K41" s="8">
        <v>0.94499999999999995</v>
      </c>
    </row>
    <row r="42" spans="1:12" x14ac:dyDescent="0.35">
      <c r="A42" s="1">
        <f>All!A46</f>
        <v>45855</v>
      </c>
      <c r="C42">
        <v>1.26</v>
      </c>
      <c r="D42">
        <v>45</v>
      </c>
      <c r="E42">
        <v>1.266</v>
      </c>
      <c r="F42">
        <v>45</v>
      </c>
      <c r="G42">
        <v>1.2589999999999999</v>
      </c>
      <c r="H42">
        <v>45</v>
      </c>
      <c r="I42">
        <f t="shared" ref="I42" si="41">MAX(C42,E42,G42)-MIN(C42,E42,G42)</f>
        <v>7.0000000000001172E-3</v>
      </c>
      <c r="J42" s="3">
        <f t="shared" ref="J42" si="42">((C42+E42+G42)/3)</f>
        <v>1.2616666666666665</v>
      </c>
      <c r="K42" s="8">
        <v>0.92500000000000004</v>
      </c>
    </row>
    <row r="43" spans="1:12" x14ac:dyDescent="0.35">
      <c r="A43" s="1">
        <f>All!A47</f>
        <v>45897</v>
      </c>
      <c r="D43">
        <v>90</v>
      </c>
      <c r="F43">
        <v>90</v>
      </c>
      <c r="H43">
        <v>90</v>
      </c>
      <c r="I43">
        <f t="shared" ref="I43" si="43">MAX(C43,E43,G43)-MIN(C43,E43,G43)</f>
        <v>0</v>
      </c>
      <c r="J43" s="3">
        <f t="shared" ref="J43" si="44">((C43+E43+G43)/3)</f>
        <v>0</v>
      </c>
      <c r="K43" s="8"/>
    </row>
    <row r="44" spans="1:12" x14ac:dyDescent="0.35">
      <c r="A44" s="1">
        <f>All!A48</f>
        <v>45904</v>
      </c>
      <c r="C44">
        <v>1.2829999999999999</v>
      </c>
      <c r="D44">
        <v>20</v>
      </c>
      <c r="E44">
        <v>1.2849999999999999</v>
      </c>
      <c r="F44">
        <v>20</v>
      </c>
      <c r="G44">
        <v>1.28</v>
      </c>
      <c r="H44">
        <v>20</v>
      </c>
      <c r="I44">
        <f t="shared" ref="I44" si="45">MAX(C44,E44,G44)-MIN(C44,E44,G44)</f>
        <v>4.9999999999998934E-3</v>
      </c>
      <c r="J44" s="3">
        <f t="shared" ref="J44" si="46">((C44+E44+G44)/3)</f>
        <v>1.2826666666666666</v>
      </c>
      <c r="K44" s="8">
        <v>1.03</v>
      </c>
    </row>
    <row r="45" spans="1:12" x14ac:dyDescent="0.35">
      <c r="A45" s="1">
        <f>All!A49</f>
        <v>46123</v>
      </c>
      <c r="C45">
        <v>1.278</v>
      </c>
      <c r="D45">
        <v>100</v>
      </c>
      <c r="E45">
        <v>1.2849999999999999</v>
      </c>
      <c r="F45">
        <v>100</v>
      </c>
      <c r="G45">
        <v>1.2769999999999999</v>
      </c>
      <c r="H45">
        <v>100</v>
      </c>
      <c r="I45">
        <f t="shared" ref="I45" si="47">MAX(C45,E45,G45)-MIN(C45,E45,G45)</f>
        <v>8.0000000000000071E-3</v>
      </c>
      <c r="J45" s="3">
        <f t="shared" ref="J45" si="48">((C45+E45+G45)/3)</f>
        <v>1.28</v>
      </c>
      <c r="K45" s="8">
        <v>1.02</v>
      </c>
    </row>
    <row r="46" spans="1:12" x14ac:dyDescent="0.35">
      <c r="A46" s="1">
        <f>All!A50</f>
        <v>46168</v>
      </c>
      <c r="C46" s="22">
        <v>1.292</v>
      </c>
      <c r="D46" s="22">
        <v>35</v>
      </c>
      <c r="E46" s="22">
        <v>1.29</v>
      </c>
      <c r="F46" s="22">
        <v>40</v>
      </c>
      <c r="G46" s="22">
        <v>1.288</v>
      </c>
      <c r="H46" s="22">
        <v>50</v>
      </c>
      <c r="I46">
        <f t="shared" ref="I46" si="49">MAX(C46,E46,G46)-MIN(C46,E46,G46)</f>
        <v>4.0000000000000036E-3</v>
      </c>
      <c r="J46" s="3">
        <f t="shared" ref="J46" si="50">((C46+E46+G46)/3)</f>
        <v>1.29</v>
      </c>
      <c r="K46" s="23">
        <v>1.07</v>
      </c>
    </row>
  </sheetData>
  <mergeCells count="4">
    <mergeCell ref="C2:G2"/>
    <mergeCell ref="C7:D7"/>
    <mergeCell ref="E7:F7"/>
    <mergeCell ref="G7:H7"/>
  </mergeCells>
  <pageMargins left="0.7" right="0.7" top="0.75" bottom="0.75" header="0.3" footer="0.3"/>
  <pageSetup paperSize="9" orientation="portrait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</vt:lpstr>
      <vt:lpstr>Batt1</vt:lpstr>
      <vt:lpstr>Batt2</vt:lpstr>
      <vt:lpstr>Batt3</vt:lpstr>
      <vt:lpstr>Batt4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2026-06-09T20:36:18Z</dcterms:modified>
</cp:coreProperties>
</file>